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Visserijbladen\"/>
    </mc:Choice>
  </mc:AlternateContent>
  <xr:revisionPtr revIDLastSave="0" documentId="13_ncr:1_{45786C76-5CC8-4F25-B82C-B94AD563E980}" xr6:coauthVersionLast="47" xr6:coauthVersionMax="47" xr10:uidLastSave="{00000000-0000-0000-0000-000000000000}"/>
  <bookViews>
    <workbookView xWindow="-108" yWindow="-108" windowWidth="23256" windowHeight="12456" xr2:uid="{68B65BC1-06F0-4D52-8B52-332F4275E0EF}"/>
  </bookViews>
  <sheets>
    <sheet name="NaamIngave" sheetId="1" r:id="rId1"/>
    <sheet name="Resultaten" sheetId="2" r:id="rId2"/>
  </sheets>
  <definedNames>
    <definedName name="_xlnm.Print_Area" localSheetId="1">TblGewichtingave[#All]</definedName>
    <definedName name="Visplaatsen">NaamIngave!$F$5:$G$65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8" i="1" l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" i="1"/>
  <c r="L7" i="1" s="1"/>
  <c r="P15" i="2"/>
  <c r="M13" i="2"/>
  <c r="J16" i="2"/>
  <c r="C65" i="2"/>
  <c r="J11" i="1"/>
  <c r="M6" i="1" s="1"/>
  <c r="K39" i="1" l="1"/>
  <c r="K43" i="1"/>
  <c r="K45" i="1"/>
  <c r="K42" i="1"/>
  <c r="K44" i="1"/>
  <c r="K41" i="1"/>
  <c r="K40" i="1"/>
  <c r="K52" i="1"/>
  <c r="K60" i="1"/>
  <c r="K64" i="1"/>
  <c r="K56" i="1"/>
  <c r="K48" i="1"/>
  <c r="K63" i="1"/>
  <c r="K55" i="1"/>
  <c r="K47" i="1"/>
  <c r="K62" i="1"/>
  <c r="K54" i="1"/>
  <c r="K46" i="1"/>
  <c r="K61" i="1"/>
  <c r="K53" i="1"/>
  <c r="K59" i="1"/>
  <c r="K51" i="1"/>
  <c r="K58" i="1"/>
  <c r="K50" i="1"/>
  <c r="K65" i="1"/>
  <c r="K57" i="1"/>
  <c r="K49" i="1"/>
  <c r="K31" i="1"/>
  <c r="K23" i="1"/>
  <c r="K15" i="1"/>
  <c r="K38" i="1"/>
  <c r="K22" i="1"/>
  <c r="K37" i="1"/>
  <c r="K29" i="1"/>
  <c r="K21" i="1"/>
  <c r="K13" i="1"/>
  <c r="K30" i="1"/>
  <c r="K36" i="1"/>
  <c r="K28" i="1"/>
  <c r="K20" i="1"/>
  <c r="K12" i="1"/>
  <c r="K14" i="1"/>
  <c r="K35" i="1"/>
  <c r="K27" i="1"/>
  <c r="K19" i="1"/>
  <c r="K11" i="1"/>
  <c r="K34" i="1"/>
  <c r="K26" i="1"/>
  <c r="K18" i="1"/>
  <c r="K10" i="1"/>
  <c r="K33" i="1"/>
  <c r="K25" i="1"/>
  <c r="K17" i="1"/>
  <c r="K9" i="1"/>
  <c r="K32" i="1"/>
  <c r="K24" i="1"/>
  <c r="K16" i="1"/>
  <c r="K8" i="1"/>
  <c r="K7" i="1"/>
  <c r="K6" i="1"/>
  <c r="M21" i="1"/>
  <c r="M16" i="1"/>
  <c r="M17" i="1"/>
  <c r="M29" i="1"/>
  <c r="M13" i="1"/>
  <c r="M20" i="1"/>
  <c r="M28" i="1"/>
  <c r="M9" i="1"/>
  <c r="M25" i="1"/>
  <c r="M8" i="1"/>
  <c r="M24" i="1"/>
  <c r="M31" i="1"/>
  <c r="M23" i="1"/>
  <c r="M15" i="1"/>
  <c r="M30" i="1"/>
  <c r="M22" i="1"/>
  <c r="M14" i="1"/>
  <c r="M27" i="1"/>
  <c r="M19" i="1"/>
  <c r="M11" i="1"/>
  <c r="M12" i="1"/>
  <c r="M26" i="1"/>
  <c r="M18" i="1"/>
  <c r="M10" i="1"/>
  <c r="M7" i="1"/>
  <c r="G64" i="1" l="1"/>
  <c r="G65" i="1"/>
  <c r="G62" i="1"/>
  <c r="G63" i="1"/>
  <c r="G59" i="1"/>
  <c r="G57" i="1"/>
  <c r="G58" i="1"/>
  <c r="G60" i="1"/>
  <c r="G56" i="1"/>
  <c r="G61" i="1"/>
  <c r="G22" i="1"/>
  <c r="G38" i="1"/>
  <c r="G54" i="1"/>
  <c r="G23" i="1"/>
  <c r="G31" i="1"/>
  <c r="G39" i="1"/>
  <c r="G47" i="1"/>
  <c r="G55" i="1"/>
  <c r="G24" i="1"/>
  <c r="G32" i="1"/>
  <c r="G40" i="1"/>
  <c r="G48" i="1"/>
  <c r="G25" i="1"/>
  <c r="G33" i="1"/>
  <c r="G41" i="1"/>
  <c r="G49" i="1"/>
  <c r="G43" i="1"/>
  <c r="G28" i="1"/>
  <c r="G52" i="1"/>
  <c r="G26" i="1"/>
  <c r="G34" i="1"/>
  <c r="G42" i="1"/>
  <c r="G50" i="1"/>
  <c r="G35" i="1"/>
  <c r="G44" i="1"/>
  <c r="G27" i="1"/>
  <c r="G51" i="1"/>
  <c r="G36" i="1"/>
  <c r="G29" i="1"/>
  <c r="G37" i="1"/>
  <c r="G45" i="1"/>
  <c r="G53" i="1"/>
  <c r="G30" i="1"/>
  <c r="G46" i="1"/>
  <c r="G8" i="1"/>
  <c r="G9" i="1"/>
  <c r="G17" i="1"/>
  <c r="G10" i="1"/>
  <c r="G18" i="1"/>
  <c r="G11" i="1"/>
  <c r="G19" i="1"/>
  <c r="G12" i="1"/>
  <c r="G20" i="1"/>
  <c r="G13" i="1"/>
  <c r="G21" i="1"/>
  <c r="G6" i="1"/>
  <c r="G14" i="1"/>
  <c r="G7" i="1"/>
  <c r="G15" i="1"/>
  <c r="G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87C6D7-A89F-4AAF-9007-E03C212F1F8B}" keepAlive="1" name="Query - TblVissersplaatsen" description="Verbinding maken met de query TblVissersplaatsen in de werkmap." type="5" refreshedVersion="0" background="1">
    <dbPr connection="Provider=Microsoft.Mashup.OleDb.1;Data Source=$Workbook$;Location=TblVissersplaatsen;Extended Properties=&quot;&quot;" command="SELECT * FROM [TblVissersplaatsen]"/>
  </connection>
  <connection id="2" xr16:uid="{5762F05B-D061-442E-B710-A5072B7522E4}" keepAlive="1" name="Query - TblVissersplaatsen (2)" description="Verbinding maken met de query TblVissersplaatsen (2) in de werkmap." type="5" refreshedVersion="8" background="1" saveData="1">
    <dbPr connection="Provider=Microsoft.Mashup.OleDb.1;Data Source=$Workbook$;Location=&quot;TblVissersplaatsen (2)&quot;;Extended Properties=&quot;&quot;" command="SELECT * FROM [TblVissersplaatsen (2)]"/>
  </connection>
  <connection id="3" xr16:uid="{7F9F1F81-F722-4454-8385-58441299E8B6}" keepAlive="1" name="Query - TblVissersplaatsen (3)" description="Verbinding maken met de query TblVissersplaatsen (3) in de werkmap." type="5" refreshedVersion="0" background="1">
    <dbPr connection="Provider=Microsoft.Mashup.OleDb.1;Data Source=$Workbook$;Location=&quot;TblVissersplaatsen (3)&quot;;Extended Properties=&quot;&quot;" command="SELECT * FROM [TblVissersplaatsen (3)]"/>
  </connection>
</connections>
</file>

<file path=xl/sharedStrings.xml><?xml version="1.0" encoding="utf-8"?>
<sst xmlns="http://schemas.openxmlformats.org/spreadsheetml/2006/main" count="12" uniqueCount="9">
  <si>
    <t>Naam visser</t>
  </si>
  <si>
    <t>PlaatsNr.</t>
  </si>
  <si>
    <t>Aantal vissers</t>
  </si>
  <si>
    <t>Visclub De moedige vissers</t>
  </si>
  <si>
    <t>Gewicht gevangen vis</t>
  </si>
  <si>
    <t>Rangschikking</t>
  </si>
  <si>
    <t>Gevangen gewichten  -  Uitslag</t>
  </si>
  <si>
    <t>Enkel de naam van de visser ingeven.</t>
  </si>
  <si>
    <r>
      <t xml:space="preserve">Bij </t>
    </r>
    <r>
      <rPr>
        <b/>
        <sz val="11"/>
        <color rgb="FF3D5D5E"/>
        <rFont val="Calibri"/>
        <family val="2"/>
        <scheme val="minor"/>
      </rPr>
      <t xml:space="preserve">26 </t>
    </r>
    <r>
      <rPr>
        <sz val="11"/>
        <color rgb="FF3D5D5E"/>
        <rFont val="Calibri"/>
        <family val="2"/>
        <scheme val="minor"/>
      </rPr>
      <t>of minder vissers, vul na de naamingave     de gewenste plaatsnummers in.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</si>
</sst>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 &quot;€&quot;\ * #,##0.00_ ;_ &quot;€&quot;\ * \-#,##0.00_ ;_ &quot;€&quot;\ * &quot;-&quot;??_ ;_ @_ "/>
    <numFmt numFmtId="164" formatCode="#,##0.00\ &quot;Kg&quot;"/>
  </numFmts>
  <fonts count="2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1"/>
      <color rgb="FFCCE3E6"/>
      <name val="Calibri"/>
      <family val="2"/>
      <scheme val="minor"/>
    </font>
    <font>
      <sz val="36"/>
      <color rgb="FFCCE3E6"/>
      <name val="Calibri"/>
      <family val="2"/>
      <scheme val="minor"/>
    </font>
    <font>
      <b/>
      <sz val="12"/>
      <color rgb="FFCCE3E6"/>
      <name val="Calibri"/>
      <family val="2"/>
      <scheme val="minor"/>
    </font>
    <font>
      <b/>
      <sz val="11"/>
      <color rgb="FFCCE3E6"/>
      <name val="Calibri"/>
      <family val="2"/>
      <scheme val="minor"/>
    </font>
    <font>
      <sz val="48"/>
      <color rgb="FFCCE3E6"/>
      <name val="Calibri"/>
      <family val="2"/>
      <scheme val="minor"/>
    </font>
    <font>
      <sz val="72"/>
      <color rgb="FFCCE3E6"/>
      <name val="Calibri"/>
      <family val="2"/>
      <scheme val="minor"/>
    </font>
    <font>
      <sz val="24"/>
      <color rgb="FFCCE3E6"/>
      <name val="Calibri"/>
      <family val="2"/>
      <scheme val="minor"/>
    </font>
    <font>
      <sz val="18"/>
      <color rgb="FF3D5D5E"/>
      <name val="Calibri"/>
      <family val="2"/>
      <scheme val="minor"/>
    </font>
    <font>
      <b/>
      <sz val="16"/>
      <color rgb="FFCCE3E6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3D5D5E"/>
      <name val="Calibri"/>
      <family val="2"/>
      <scheme val="minor"/>
    </font>
    <font>
      <sz val="11"/>
      <color rgb="FF3D5D5E"/>
      <name val="Calibri"/>
      <family val="2"/>
      <scheme val="minor"/>
    </font>
    <font>
      <sz val="14"/>
      <color rgb="FFCCE3E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DE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4506668294322"/>
        <bgColor theme="8" tint="0.79995117038483843"/>
      </patternFill>
    </fill>
    <fill>
      <patternFill patternType="solid">
        <fgColor rgb="FF66898A"/>
        <bgColor indexed="64"/>
      </patternFill>
    </fill>
    <fill>
      <patternFill patternType="solid">
        <fgColor rgb="FFCCE3E6"/>
        <bgColor indexed="64"/>
      </patternFill>
    </fill>
    <fill>
      <patternFill patternType="solid">
        <fgColor rgb="FF3D5D5E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rgb="FF000000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otted">
        <color rgb="FF000000"/>
      </bottom>
      <diagonal/>
    </border>
    <border>
      <left style="dashed">
        <color rgb="FF000000"/>
      </left>
      <right style="dashed">
        <color rgb="FF000000"/>
      </right>
      <top style="dotted">
        <color rgb="FF000000"/>
      </top>
      <bottom style="dotted">
        <color rgb="FF000000"/>
      </bottom>
      <diagonal/>
    </border>
    <border>
      <left style="dashed">
        <color rgb="FF000000"/>
      </left>
      <right style="dashed">
        <color rgb="FF000000"/>
      </right>
      <top style="dotted">
        <color rgb="FF000000"/>
      </top>
      <bottom style="dashed">
        <color rgb="FF000000"/>
      </bottom>
      <diagonal/>
    </border>
    <border>
      <left style="dash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theme="9" tint="0.39997558519241921"/>
      </right>
      <top style="dotted">
        <color indexed="64"/>
      </top>
      <bottom style="dotted">
        <color indexed="64"/>
      </bottom>
      <diagonal/>
    </border>
    <border>
      <left/>
      <right style="thin">
        <color theme="9" tint="0.39997558519241921"/>
      </right>
      <top style="dotted">
        <color indexed="64"/>
      </top>
      <bottom style="thin">
        <color theme="9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/>
    <xf numFmtId="49" fontId="0" fillId="0" borderId="0" xfId="0" applyNumberFormat="1" applyAlignment="1">
      <alignment horizontal="center" vertical="center"/>
    </xf>
    <xf numFmtId="0" fontId="0" fillId="3" borderId="0" xfId="0" applyFill="1"/>
    <xf numFmtId="0" fontId="6" fillId="2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 applyProtection="1">
      <alignment horizontal="center" vertical="center"/>
      <protection hidden="1"/>
    </xf>
    <xf numFmtId="0" fontId="0" fillId="0" borderId="1" xfId="0" applyBorder="1"/>
    <xf numFmtId="0" fontId="9" fillId="9" borderId="1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7" fillId="10" borderId="0" xfId="0" applyFont="1" applyFill="1"/>
    <xf numFmtId="0" fontId="0" fillId="10" borderId="0" xfId="0" applyFill="1"/>
    <xf numFmtId="49" fontId="14" fillId="10" borderId="1" xfId="0" applyNumberFormat="1" applyFont="1" applyFill="1" applyBorder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0" fillId="11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5" fillId="10" borderId="17" xfId="0" applyFont="1" applyFill="1" applyBorder="1" applyAlignment="1">
      <alignment horizontal="center" vertical="center"/>
    </xf>
    <xf numFmtId="0" fontId="16" fillId="9" borderId="4" xfId="0" applyFont="1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164" fontId="17" fillId="8" borderId="18" xfId="0" applyNumberFormat="1" applyFont="1" applyFill="1" applyBorder="1" applyAlignment="1" applyProtection="1">
      <alignment horizontal="center" vertical="center"/>
      <protection locked="0"/>
    </xf>
    <xf numFmtId="164" fontId="17" fillId="8" borderId="19" xfId="0" applyNumberFormat="1" applyFont="1" applyFill="1" applyBorder="1" applyAlignment="1" applyProtection="1">
      <alignment horizontal="center" vertical="center"/>
      <protection locked="0"/>
    </xf>
    <xf numFmtId="0" fontId="8" fillId="9" borderId="0" xfId="0" applyFont="1" applyFill="1" applyAlignment="1">
      <alignment horizontal="center"/>
    </xf>
    <xf numFmtId="0" fontId="18" fillId="4" borderId="5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3" fillId="9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" fillId="7" borderId="0" xfId="1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0" fillId="10" borderId="0" xfId="0" applyFill="1" applyAlignment="1">
      <alignment horizontal="left" vertical="center"/>
    </xf>
  </cellXfs>
  <cellStyles count="2">
    <cellStyle name="Standaard" xfId="0" builtinId="0"/>
    <cellStyle name="Valuta" xfId="1" builtinId="4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D5D5E"/>
        <name val="Calibri"/>
        <family val="2"/>
        <scheme val="minor"/>
      </font>
      <numFmt numFmtId="164" formatCode="#,##0.00\ &quot;Kg&quot;"/>
      <fill>
        <patternFill patternType="solid">
          <fgColor theme="8" tint="0.79995117038483843"/>
          <bgColor theme="4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9" tint="0.39997558519241921"/>
        </right>
        <top style="dotted">
          <color indexed="64"/>
        </top>
        <bottom style="dotted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CE3E6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rgb="FF000000"/>
        </left>
        <right/>
        <top style="dotted">
          <color rgb="FF000000"/>
        </top>
        <bottom style="dotted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border diagonalUp="0" diagonalDown="0">
        <left style="dashed">
          <color rgb="FF000000"/>
        </left>
        <right style="dashed">
          <color rgb="FF000000"/>
        </right>
        <top style="dotted">
          <color rgb="FF000000"/>
        </top>
        <bottom style="dotted">
          <color rgb="FF000000"/>
        </bottom>
        <vertical/>
        <horizontal style="dotted">
          <color rgb="FF000000"/>
        </horizontal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family val="2"/>
        <scheme val="minor"/>
      </font>
      <fill>
        <patternFill patternType="solid">
          <fgColor indexed="64"/>
          <bgColor rgb="FF9DE9E7"/>
        </patternFill>
      </fill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rgb="FFCCE3E6"/>
        </patternFill>
      </fill>
    </dxf>
    <dxf>
      <fill>
        <patternFill>
          <bgColor theme="0"/>
        </patternFill>
      </fill>
    </dxf>
    <dxf>
      <fill>
        <patternFill>
          <bgColor rgb="FFCCE3E6"/>
        </patternFill>
      </fill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</dxfs>
  <tableStyles count="3" defaultTableStyle="Ward groen" defaultPivotStyle="PivotStyleLight16">
    <tableStyle name="Tabelstijl 1" pivot="0" count="1" xr9:uid="{BFAEBA12-3BE1-4A0C-941F-5C96477BB4C2}">
      <tableStyleElement type="wholeTable" dxfId="14"/>
    </tableStyle>
    <tableStyle name="Tabelstijl 2" pivot="0" count="2" xr9:uid="{3FF27109-FC5F-4403-92D0-159CE63F62DD}">
      <tableStyleElement type="firstRowStripe" dxfId="13"/>
      <tableStyleElement type="secondRowStripe" dxfId="12"/>
    </tableStyle>
    <tableStyle name="Ward groen" pivot="0" count="2" xr9:uid="{907F88B9-709A-434E-B428-3B4715B70F6A}">
      <tableStyleElement type="firstRowStripe" dxfId="11"/>
      <tableStyleElement type="secondRowStripe" dxfId="10"/>
    </tableStyle>
  </tableStyles>
  <colors>
    <mruColors>
      <color rgb="FF3D5D5E"/>
      <color rgb="FF66898A"/>
      <color rgb="FFCCE3E6"/>
      <color rgb="FF2EB8B5"/>
      <color rgb="FFE7E5CB"/>
      <color rgb="FF74B8B3"/>
      <color rgb="FFFFCC00"/>
      <color rgb="FF9DE9E7"/>
      <color rgb="FF9FC69A"/>
      <color rgb="FF2596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297180</xdr:colOff>
      <xdr:row>14</xdr:row>
      <xdr:rowOff>106680</xdr:rowOff>
    </xdr:from>
    <xdr:to>
      <xdr:col>9</xdr:col>
      <xdr:colOff>228600</xdr:colOff>
      <xdr:row>16</xdr:row>
      <xdr:rowOff>0</xdr:rowOff>
    </xdr:to>
    <xdr:sp macro="[0]!Alles_wisse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B72B14B-02F8-FDA8-BAA7-C4D0906912D3}"/>
            </a:ext>
          </a:extLst>
        </xdr:cNvPr>
        <xdr:cNvSpPr/>
      </xdr:nvSpPr>
      <xdr:spPr>
        <a:xfrm>
          <a:off x="7284720" y="3055620"/>
          <a:ext cx="1691640" cy="289560"/>
        </a:xfrm>
        <a:prstGeom prst="roundRect">
          <a:avLst/>
        </a:prstGeom>
        <a:solidFill>
          <a:srgbClr val="66898A"/>
        </a:solidFill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Alles wissen</a:t>
          </a:r>
        </a:p>
      </xdr:txBody>
    </xdr:sp>
    <xdr:clientData/>
  </xdr:twoCellAnchor>
  <xdr:twoCellAnchor>
    <xdr:from>
      <xdr:col>8</xdr:col>
      <xdr:colOff>297180</xdr:colOff>
      <xdr:row>16</xdr:row>
      <xdr:rowOff>137160</xdr:rowOff>
    </xdr:from>
    <xdr:to>
      <xdr:col>9</xdr:col>
      <xdr:colOff>228600</xdr:colOff>
      <xdr:row>18</xdr:row>
      <xdr:rowOff>30480</xdr:rowOff>
    </xdr:to>
    <xdr:sp macro="[0]!Visplaats_toekenn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E4A3692-1387-4FDF-82C2-41F4A20207A4}"/>
            </a:ext>
          </a:extLst>
        </xdr:cNvPr>
        <xdr:cNvSpPr/>
      </xdr:nvSpPr>
      <xdr:spPr>
        <a:xfrm>
          <a:off x="6583680" y="3482340"/>
          <a:ext cx="1691640" cy="289560"/>
        </a:xfrm>
        <a:prstGeom prst="roundRect">
          <a:avLst/>
        </a:prstGeom>
        <a:solidFill>
          <a:srgbClr val="66898A"/>
        </a:solidFill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Plaats</a:t>
          </a:r>
          <a:r>
            <a:rPr lang="nl-BE" sz="1400" baseline="0"/>
            <a:t> toekennen</a:t>
          </a:r>
          <a:endParaRPr lang="nl-BE" sz="1400"/>
        </a:p>
      </xdr:txBody>
    </xdr:sp>
    <xdr:clientData/>
  </xdr:twoCellAnchor>
  <xdr:twoCellAnchor>
    <xdr:from>
      <xdr:col>14</xdr:col>
      <xdr:colOff>289560</xdr:colOff>
      <xdr:row>14</xdr:row>
      <xdr:rowOff>144780</xdr:rowOff>
    </xdr:from>
    <xdr:to>
      <xdr:col>16</xdr:col>
      <xdr:colOff>464820</xdr:colOff>
      <xdr:row>16</xdr:row>
      <xdr:rowOff>38100</xdr:rowOff>
    </xdr:to>
    <xdr:sp macro="[0]!gewenste_plaatsen_wissen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262B29DA-BB02-A4CC-63BD-46A7F953EBC4}"/>
            </a:ext>
          </a:extLst>
        </xdr:cNvPr>
        <xdr:cNvSpPr/>
      </xdr:nvSpPr>
      <xdr:spPr>
        <a:xfrm>
          <a:off x="11117580" y="3017520"/>
          <a:ext cx="1691640" cy="289560"/>
        </a:xfrm>
        <a:prstGeom prst="roundRect">
          <a:avLst/>
        </a:prstGeom>
        <a:solidFill>
          <a:srgbClr val="66898A"/>
        </a:solidFill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050"/>
            <a:t>Gewenste plaatsen wissen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61310</xdr:colOff>
      <xdr:row>12</xdr:row>
      <xdr:rowOff>166414</xdr:rowOff>
    </xdr:from>
    <xdr:to>
      <xdr:col>7</xdr:col>
      <xdr:colOff>437931</xdr:colOff>
      <xdr:row>14</xdr:row>
      <xdr:rowOff>113862</xdr:rowOff>
    </xdr:to>
    <xdr:sp macro="[0]!Sorteer_tabel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E2C8F38-0ECB-9B65-F187-D9011D7EF948}"/>
            </a:ext>
          </a:extLst>
        </xdr:cNvPr>
        <xdr:cNvSpPr/>
      </xdr:nvSpPr>
      <xdr:spPr>
        <a:xfrm>
          <a:off x="6621517" y="2811517"/>
          <a:ext cx="1602828" cy="350345"/>
        </a:xfrm>
        <a:prstGeom prst="roundRect">
          <a:avLst/>
        </a:prstGeom>
        <a:solidFill>
          <a:srgbClr val="66898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Sorteer tabel</a:t>
          </a:r>
        </a:p>
      </xdr:txBody>
    </xdr:sp>
    <xdr:clientData/>
  </xdr:twoCellAnchor>
  <xdr:twoCellAnchor>
    <xdr:from>
      <xdr:col>5</xdr:col>
      <xdr:colOff>64813</xdr:colOff>
      <xdr:row>10</xdr:row>
      <xdr:rowOff>38538</xdr:rowOff>
    </xdr:from>
    <xdr:to>
      <xdr:col>7</xdr:col>
      <xdr:colOff>441434</xdr:colOff>
      <xdr:row>12</xdr:row>
      <xdr:rowOff>82330</xdr:rowOff>
    </xdr:to>
    <xdr:sp macro="[0]!Wissen_sorteertabel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E6CC3EF-41AA-70F6-354E-F407E7EBC288}"/>
            </a:ext>
          </a:extLst>
        </xdr:cNvPr>
        <xdr:cNvSpPr/>
      </xdr:nvSpPr>
      <xdr:spPr>
        <a:xfrm>
          <a:off x="6625020" y="2000469"/>
          <a:ext cx="1602828" cy="446689"/>
        </a:xfrm>
        <a:prstGeom prst="roundRect">
          <a:avLst/>
        </a:prstGeom>
        <a:solidFill>
          <a:srgbClr val="66898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Alles wissen</a:t>
          </a:r>
        </a:p>
      </xdr:txBody>
    </xdr:sp>
    <xdr:clientData/>
  </xdr:twoCellAnchor>
  <xdr:twoCellAnchor>
    <xdr:from>
      <xdr:col>5</xdr:col>
      <xdr:colOff>64813</xdr:colOff>
      <xdr:row>14</xdr:row>
      <xdr:rowOff>222469</xdr:rowOff>
    </xdr:from>
    <xdr:to>
      <xdr:col>7</xdr:col>
      <xdr:colOff>441434</xdr:colOff>
      <xdr:row>16</xdr:row>
      <xdr:rowOff>82330</xdr:rowOff>
    </xdr:to>
    <xdr:sp macro="[0]!naar_blad1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26F8188E-7E0D-90A6-3ADD-97A4EF786090}"/>
            </a:ext>
          </a:extLst>
        </xdr:cNvPr>
        <xdr:cNvSpPr/>
      </xdr:nvSpPr>
      <xdr:spPr>
        <a:xfrm>
          <a:off x="6625020" y="3086538"/>
          <a:ext cx="1602828" cy="446689"/>
        </a:xfrm>
        <a:prstGeom prst="roundRect">
          <a:avLst/>
        </a:prstGeom>
        <a:solidFill>
          <a:srgbClr val="66898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Ingave Namen</a:t>
          </a:r>
        </a:p>
      </xdr:txBody>
    </xdr:sp>
    <xdr:clientData/>
  </xdr:twoCellAnchor>
  <xdr:twoCellAnchor>
    <xdr:from>
      <xdr:col>5</xdr:col>
      <xdr:colOff>59558</xdr:colOff>
      <xdr:row>16</xdr:row>
      <xdr:rowOff>147144</xdr:rowOff>
    </xdr:from>
    <xdr:to>
      <xdr:col>7</xdr:col>
      <xdr:colOff>436179</xdr:colOff>
      <xdr:row>18</xdr:row>
      <xdr:rowOff>190937</xdr:rowOff>
    </xdr:to>
    <xdr:sp macro="[0]!Afdrukken_resultaat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7D37FEF-A3C0-4591-EC50-61E5288B1E21}"/>
            </a:ext>
          </a:extLst>
        </xdr:cNvPr>
        <xdr:cNvSpPr/>
      </xdr:nvSpPr>
      <xdr:spPr>
        <a:xfrm>
          <a:off x="6619765" y="3598041"/>
          <a:ext cx="1602828" cy="446689"/>
        </a:xfrm>
        <a:prstGeom prst="roundRect">
          <a:avLst/>
        </a:prstGeom>
        <a:solidFill>
          <a:srgbClr val="3D5D5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/>
            <a:t>Resultaat</a:t>
          </a:r>
          <a:r>
            <a:rPr lang="nl-BE" sz="1200" baseline="0"/>
            <a:t> afdrukken</a:t>
          </a:r>
          <a:endParaRPr lang="nl-BE" sz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68C42E-46A0-4B11-9514-B29838B84B9C}" name="TblVissersplaatsen" displayName="TblVissersplaatsen" ref="F5:G65" totalsRowShown="0" headerRowDxfId="9" tableBorderDxfId="8">
  <autoFilter ref="F5:G65" xr:uid="{FF68C42E-46A0-4B11-9514-B29838B84B9C}"/>
  <tableColumns count="2">
    <tableColumn id="1" xr3:uid="{570CA2A9-70FB-4D64-954B-8D6754BDFE4B}" name="Naam visser" dataDxfId="7"/>
    <tableColumn id="2" xr3:uid="{877B1BA3-CC2C-4A0B-9E4E-8CCAB287C084}" name="PlaatsNr." dataDxfId="2">
      <calculatedColumnFormula>IF(TblVissersplaatsen[[#This Row],[Naam visser]]&lt;&gt;"",IF($J$11&gt;=26,VLOOKUP(LARGE($K$6:$K$65,ROWS($F$6:F6)),$K$6:$L$65,2,0),VLOOKUP(LARGE($M$6:$M$31,ROWS($F$6:F6)),$M$6:$N$31,2,0)),"")</calculatedColumnFormula>
    </tableColumn>
  </tableColumns>
  <tableStyleInfo name="Ward groen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6C030-FF1B-4D1C-B6B5-F708410B8F8A}" name="TblGewichtingave" displayName="TblGewichtingave" ref="C3:E63" totalsRowShown="0" headerRowDxfId="6" dataDxfId="5" tableBorderDxfId="4">
  <autoFilter ref="C3:E63" xr:uid="{2E46C030-FF1B-4D1C-B6B5-F708410B8F8A}"/>
  <sortState xmlns:xlrd2="http://schemas.microsoft.com/office/spreadsheetml/2017/richdata2" ref="C4:E63">
    <sortCondition ref="D3:D63"/>
  </sortState>
  <tableColumns count="3">
    <tableColumn id="1" xr3:uid="{4F4BAD51-0DA3-4158-9915-B9DBC49DC1B5}" name="Naam visser" dataDxfId="3"/>
    <tableColumn id="2" xr3:uid="{04A7C283-EF7A-4DA8-B221-D1C4FA07204E}" name="PlaatsNr." dataDxfId="1"/>
    <tableColumn id="3" xr3:uid="{0F3B7343-F7B8-411B-BF03-0774D62138C9}" name="Gewicht gevangen vis" dataDxfId="0"/>
  </tableColumns>
  <tableStyleInfo name="Ward groen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Ward_Groen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66898A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19CB-28FE-4DE3-B6B3-88474A6621AA}">
  <sheetPr codeName="Blad1"/>
  <dimension ref="A1:AA70"/>
  <sheetViews>
    <sheetView showGridLines="0" tabSelected="1" zoomScaleNormal="100" workbookViewId="0">
      <selection activeCell="S5" sqref="S5"/>
    </sheetView>
  </sheetViews>
  <sheetFormatPr defaultRowHeight="14.4" x14ac:dyDescent="0.3"/>
  <cols>
    <col min="1" max="1" width="10.21875" style="1" customWidth="1"/>
    <col min="2" max="2" width="9" style="1" customWidth="1"/>
    <col min="3" max="3" width="9.77734375" customWidth="1"/>
    <col min="6" max="6" width="36" customWidth="1"/>
    <col min="7" max="7" width="13.88671875" hidden="1" customWidth="1"/>
    <col min="9" max="9" width="25.6640625" customWidth="1"/>
    <col min="10" max="10" width="18" customWidth="1"/>
    <col min="11" max="11" width="13.109375" hidden="1" customWidth="1"/>
    <col min="12" max="12" width="12.77734375" hidden="1" customWidth="1"/>
    <col min="13" max="13" width="13.5546875" hidden="1" customWidth="1"/>
    <col min="14" max="14" width="8.6640625" style="1" customWidth="1"/>
    <col min="15" max="15" width="13.21875" customWidth="1"/>
  </cols>
  <sheetData>
    <row r="1" spans="1:27" x14ac:dyDescent="0.3">
      <c r="A1" s="13"/>
      <c r="B1" s="13"/>
      <c r="C1" s="14"/>
      <c r="D1" s="14"/>
      <c r="E1" s="14"/>
      <c r="F1" s="30" t="s">
        <v>3</v>
      </c>
      <c r="G1" s="30"/>
      <c r="H1" s="30"/>
      <c r="I1" s="30"/>
      <c r="J1" s="30"/>
      <c r="K1" s="30"/>
      <c r="L1" s="30"/>
      <c r="M1" s="30"/>
      <c r="N1" s="30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spans="1:27" x14ac:dyDescent="0.3">
      <c r="A2" s="13"/>
      <c r="B2" s="13"/>
      <c r="C2" s="14"/>
      <c r="D2" s="14"/>
      <c r="E2" s="14"/>
      <c r="F2" s="30"/>
      <c r="G2" s="30"/>
      <c r="H2" s="30"/>
      <c r="I2" s="30"/>
      <c r="J2" s="30"/>
      <c r="K2" s="30"/>
      <c r="L2" s="30"/>
      <c r="M2" s="30"/>
      <c r="N2" s="30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ht="16.2" customHeight="1" thickBot="1" x14ac:dyDescent="0.35">
      <c r="A3" s="13"/>
      <c r="B3" s="13"/>
      <c r="C3" s="14"/>
      <c r="D3" s="14"/>
      <c r="E3" s="14"/>
      <c r="F3" s="30"/>
      <c r="G3" s="30"/>
      <c r="H3" s="30"/>
      <c r="I3" s="30"/>
      <c r="J3" s="30"/>
      <c r="K3" s="30"/>
      <c r="L3" s="30"/>
      <c r="M3" s="30"/>
      <c r="N3" s="30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22.8" customHeight="1" x14ac:dyDescent="0.3">
      <c r="A4" s="13"/>
      <c r="B4" s="13"/>
      <c r="C4" s="14"/>
      <c r="D4" s="14"/>
      <c r="E4" s="14"/>
      <c r="F4" s="26" t="s">
        <v>7</v>
      </c>
      <c r="G4" s="2"/>
      <c r="H4" s="15"/>
      <c r="I4" s="15"/>
      <c r="J4" s="31" t="s">
        <v>8</v>
      </c>
      <c r="K4" s="32"/>
      <c r="L4" s="32"/>
      <c r="M4" s="32"/>
      <c r="N4" s="32"/>
      <c r="O4" s="33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16.2" thickBot="1" x14ac:dyDescent="0.35">
      <c r="A5" s="13"/>
      <c r="B5" s="13"/>
      <c r="C5" s="14"/>
      <c r="D5" s="14"/>
      <c r="E5" s="14"/>
      <c r="F5" s="8" t="s">
        <v>0</v>
      </c>
      <c r="G5" s="5" t="s">
        <v>1</v>
      </c>
      <c r="H5" s="15"/>
      <c r="I5" s="15"/>
      <c r="J5" s="34"/>
      <c r="K5" s="35"/>
      <c r="L5" s="35"/>
      <c r="M5" s="35"/>
      <c r="N5" s="35"/>
      <c r="O5" s="36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ht="15.6" x14ac:dyDescent="0.3">
      <c r="A6" s="13"/>
      <c r="B6" s="13"/>
      <c r="C6" s="14"/>
      <c r="D6" s="14"/>
      <c r="E6" s="14"/>
      <c r="F6" s="7"/>
      <c r="G6" s="6" t="str">
        <f>IF(TblVissersplaatsen[[#This Row],[Naam visser]]&lt;&gt;"",IF($J$11&gt;=26,VLOOKUP(LARGE($K$6:$K$65,ROWS($F$6:F6)),$K$6:$L$65,2,0),VLOOKUP(LARGE($M$6:$M$31,ROWS($F$6:F6)),$M$6:$N$31,2,0)),"")</f>
        <v/>
      </c>
      <c r="H6" s="15"/>
      <c r="I6" s="15"/>
      <c r="J6" s="15"/>
      <c r="K6" s="4" t="str">
        <f ca="1">IF(TblVissersplaatsen[[#This Row],[Naam visser]]&lt;&gt;"",IF($J$11&gt;=26,RAND(),""),"")</f>
        <v/>
      </c>
      <c r="L6" s="4" t="str">
        <f>IF(TblVissersplaatsen[[#This Row],[Naam visser]]&lt;&gt;"",1,"")</f>
        <v/>
      </c>
      <c r="M6" t="str">
        <f ca="1">IF(TblVissersplaatsen[[#This Row],[Naam visser]]&lt;&gt;"",IF($J$11&lt;=26,RAND(),""),"")</f>
        <v/>
      </c>
      <c r="N6" s="24"/>
      <c r="O6" s="43">
        <v>1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15.6" x14ac:dyDescent="0.3">
      <c r="A7" s="13"/>
      <c r="B7" s="13"/>
      <c r="C7" s="14"/>
      <c r="D7" s="14"/>
      <c r="E7" s="14"/>
      <c r="F7" s="7"/>
      <c r="G7" s="6" t="str">
        <f>IF(TblVissersplaatsen[[#This Row],[Naam visser]]&lt;&gt;"",IF($J$11&gt;=26,VLOOKUP(LARGE($K$6:$K$65,ROWS($F$6:F7)),$K$6:$L$65,2,0),VLOOKUP(LARGE($M$6:$M$31,ROWS($F$6:F7)),$M$6:$N$31,2,0)),"")</f>
        <v/>
      </c>
      <c r="H7" s="15"/>
      <c r="I7" s="15"/>
      <c r="J7" s="15"/>
      <c r="K7" s="4" t="str">
        <f ca="1">IF(TblVissersplaatsen[[#This Row],[Naam visser]]&lt;&gt;"",IF($J$11&gt;=26,RAND(),""),"")</f>
        <v/>
      </c>
      <c r="L7" s="4" t="str">
        <f>IF(TblVissersplaatsen[[#This Row],[Naam visser]]&lt;&gt;"",L6+1,"")</f>
        <v/>
      </c>
      <c r="M7" t="str">
        <f ca="1">IF(TblVissersplaatsen[[#This Row],[Naam visser]]&lt;&gt;"",IF($J$11&lt;=26,RAND(),""),"")</f>
        <v/>
      </c>
      <c r="N7" s="25"/>
      <c r="O7" s="43">
        <v>2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</row>
    <row r="8" spans="1:27" ht="15.6" x14ac:dyDescent="0.3">
      <c r="A8" s="13"/>
      <c r="B8" s="13"/>
      <c r="C8" s="14"/>
      <c r="D8" s="14"/>
      <c r="E8" s="14"/>
      <c r="F8" s="7"/>
      <c r="G8" s="6" t="str">
        <f>IF(TblVissersplaatsen[[#This Row],[Naam visser]]&lt;&gt;"",IF($J$11&gt;=26,VLOOKUP(LARGE($K$6:$K$65,ROWS($F$6:F8)),$K$6:$L$65,2,0),VLOOKUP(LARGE($M$6:$M$31,ROWS($F$6:F8)),$M$6:$N$31,2,0)),"")</f>
        <v/>
      </c>
      <c r="H8" s="15"/>
      <c r="I8" s="15"/>
      <c r="J8" s="15"/>
      <c r="K8" s="4" t="str">
        <f ca="1">IF(TblVissersplaatsen[[#This Row],[Naam visser]]&lt;&gt;"",IF($J$11&gt;=26,RAND(),""),"")</f>
        <v/>
      </c>
      <c r="L8" s="4" t="str">
        <f>IF(TblVissersplaatsen[[#This Row],[Naam visser]]&lt;&gt;"",L7+1,"")</f>
        <v/>
      </c>
      <c r="M8" t="str">
        <f ca="1">IF(TblVissersplaatsen[[#This Row],[Naam visser]]&lt;&gt;"",IF($J$11&lt;=26,RAND(),""),"")</f>
        <v/>
      </c>
      <c r="N8" s="24"/>
      <c r="O8" s="43">
        <v>3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ht="15.6" x14ac:dyDescent="0.3">
      <c r="A9" s="13"/>
      <c r="B9" s="13"/>
      <c r="C9" s="14"/>
      <c r="D9" s="14"/>
      <c r="E9" s="14"/>
      <c r="F9" s="7"/>
      <c r="G9" s="6" t="str">
        <f>IF(TblVissersplaatsen[[#This Row],[Naam visser]]&lt;&gt;"",IF($J$11&gt;=26,VLOOKUP(LARGE($K$6:$K$65,ROWS($F$6:F9)),$K$6:$L$65,2,0),VLOOKUP(LARGE($M$6:$M$31,ROWS($F$6:F9)),$M$6:$N$31,2,0)),"")</f>
        <v/>
      </c>
      <c r="H9" s="15"/>
      <c r="I9" s="15"/>
      <c r="J9" s="15"/>
      <c r="K9" s="4" t="str">
        <f ca="1">IF(TblVissersplaatsen[[#This Row],[Naam visser]]&lt;&gt;"",IF($J$11&gt;=26,RAND(),""),"")</f>
        <v/>
      </c>
      <c r="L9" s="4" t="str">
        <f>IF(TblVissersplaatsen[[#This Row],[Naam visser]]&lt;&gt;"",L8+1,"")</f>
        <v/>
      </c>
      <c r="M9" t="str">
        <f ca="1">IF(TblVissersplaatsen[[#This Row],[Naam visser]]&lt;&gt;"",IF($J$11&lt;=26,RAND(),""),"")</f>
        <v/>
      </c>
      <c r="N9" s="25"/>
      <c r="O9" s="43">
        <v>4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ht="15.6" x14ac:dyDescent="0.3">
      <c r="A10" s="13"/>
      <c r="B10" s="13"/>
      <c r="C10" s="14"/>
      <c r="D10" s="14"/>
      <c r="E10" s="14"/>
      <c r="F10" s="7"/>
      <c r="G10" s="6" t="str">
        <f>IF(TblVissersplaatsen[[#This Row],[Naam visser]]&lt;&gt;"",IF($J$11&gt;=26,VLOOKUP(LARGE($K$6:$K$65,ROWS($F$6:F10)),$K$6:$L$65,2,0),VLOOKUP(LARGE($M$6:$M$31,ROWS($F$6:F10)),$M$6:$N$31,2,0)),"")</f>
        <v/>
      </c>
      <c r="H10" s="15"/>
      <c r="I10" s="15"/>
      <c r="J10" s="15"/>
      <c r="K10" s="4" t="str">
        <f ca="1">IF(TblVissersplaatsen[[#This Row],[Naam visser]]&lt;&gt;"",IF($J$11&gt;=26,RAND(),""),"")</f>
        <v/>
      </c>
      <c r="L10" s="4" t="str">
        <f>IF(TblVissersplaatsen[[#This Row],[Naam visser]]&lt;&gt;"",L9+1,"")</f>
        <v/>
      </c>
      <c r="M10" t="str">
        <f ca="1">IF(TblVissersplaatsen[[#This Row],[Naam visser]]&lt;&gt;"",IF($J$11&lt;=26,RAND(),""),"")</f>
        <v/>
      </c>
      <c r="N10" s="24"/>
      <c r="O10" s="43">
        <v>5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</row>
    <row r="11" spans="1:27" ht="17.399999999999999" customHeight="1" x14ac:dyDescent="0.3">
      <c r="A11" s="13"/>
      <c r="B11" s="13"/>
      <c r="C11" s="14"/>
      <c r="D11" s="14"/>
      <c r="E11" s="14"/>
      <c r="F11" s="7"/>
      <c r="G11" s="6" t="str">
        <f>IF(TblVissersplaatsen[[#This Row],[Naam visser]]&lt;&gt;"",IF($J$11&gt;=26,VLOOKUP(LARGE($K$6:$K$65,ROWS($F$6:F11)),$K$6:$L$65,2,0),VLOOKUP(LARGE($M$6:$M$31,ROWS($F$6:F11)),$M$6:$N$31,2,0)),"")</f>
        <v/>
      </c>
      <c r="H11" s="15"/>
      <c r="I11" s="27" t="s">
        <v>2</v>
      </c>
      <c r="J11" s="16">
        <f>COUNTA(F6:F65)</f>
        <v>0</v>
      </c>
      <c r="K11" s="4" t="str">
        <f ca="1">IF(TblVissersplaatsen[[#This Row],[Naam visser]]&lt;&gt;"",IF($J$11&gt;=26,RAND(),""),"")</f>
        <v/>
      </c>
      <c r="L11" s="4" t="str">
        <f>IF(TblVissersplaatsen[[#This Row],[Naam visser]]&lt;&gt;"",L10+1,"")</f>
        <v/>
      </c>
      <c r="M11" t="str">
        <f ca="1">IF(TblVissersplaatsen[[#This Row],[Naam visser]]&lt;&gt;"",IF($J$11&lt;=26,RAND(),""),"")</f>
        <v/>
      </c>
      <c r="N11" s="25"/>
      <c r="O11" s="43">
        <v>6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</row>
    <row r="12" spans="1:27" ht="15.6" x14ac:dyDescent="0.3">
      <c r="A12" s="13"/>
      <c r="B12" s="13"/>
      <c r="C12" s="14"/>
      <c r="D12" s="14"/>
      <c r="E12" s="14"/>
      <c r="F12" s="7"/>
      <c r="G12" s="6" t="str">
        <f>IF(TblVissersplaatsen[[#This Row],[Naam visser]]&lt;&gt;"",IF($J$11&gt;=26,VLOOKUP(LARGE($K$6:$K$65,ROWS($F$6:F12)),$K$6:$L$65,2,0),VLOOKUP(LARGE($M$6:$M$31,ROWS($F$6:F12)),$M$6:$N$31,2,0)),"")</f>
        <v/>
      </c>
      <c r="H12" s="15"/>
      <c r="I12" s="15"/>
      <c r="J12" s="15"/>
      <c r="K12" s="4" t="str">
        <f ca="1">IF(TblVissersplaatsen[[#This Row],[Naam visser]]&lt;&gt;"",IF($J$11&gt;=26,RAND(),""),"")</f>
        <v/>
      </c>
      <c r="L12" s="4" t="str">
        <f>IF(TblVissersplaatsen[[#This Row],[Naam visser]]&lt;&gt;"",L11+1,"")</f>
        <v/>
      </c>
      <c r="M12" t="str">
        <f ca="1">IF(TblVissersplaatsen[[#This Row],[Naam visser]]&lt;&gt;"",IF($J$11&lt;=26,RAND(),""),"")</f>
        <v/>
      </c>
      <c r="N12" s="24"/>
      <c r="O12" s="43">
        <v>7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ht="15.6" x14ac:dyDescent="0.3">
      <c r="A13" s="13"/>
      <c r="B13" s="13"/>
      <c r="C13" s="14"/>
      <c r="D13" s="14"/>
      <c r="E13" s="14"/>
      <c r="F13" s="7"/>
      <c r="G13" s="6" t="str">
        <f>IF(TblVissersplaatsen[[#This Row],[Naam visser]]&lt;&gt;"",IF($J$11&gt;=26,VLOOKUP(LARGE($K$6:$K$65,ROWS($F$6:F13)),$K$6:$L$65,2,0),VLOOKUP(LARGE($M$6:$M$31,ROWS($F$6:F13)),$M$6:$N$31,2,0)),"")</f>
        <v/>
      </c>
      <c r="H13" s="15"/>
      <c r="I13" s="15"/>
      <c r="J13" s="15"/>
      <c r="K13" s="4" t="str">
        <f ca="1">IF(TblVissersplaatsen[[#This Row],[Naam visser]]&lt;&gt;"",IF($J$11&gt;=26,RAND(),""),"")</f>
        <v/>
      </c>
      <c r="L13" s="4" t="str">
        <f>IF(TblVissersplaatsen[[#This Row],[Naam visser]]&lt;&gt;"",L12+1,"")</f>
        <v/>
      </c>
      <c r="M13" t="str">
        <f ca="1">IF(TblVissersplaatsen[[#This Row],[Naam visser]]&lt;&gt;"",IF($J$11&lt;=26,RAND(),""),"")</f>
        <v/>
      </c>
      <c r="N13" s="25"/>
      <c r="O13" s="43">
        <v>8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27" ht="15.6" x14ac:dyDescent="0.3">
      <c r="A14" s="13"/>
      <c r="B14" s="13"/>
      <c r="C14" s="14"/>
      <c r="D14" s="14"/>
      <c r="E14" s="14"/>
      <c r="F14" s="7"/>
      <c r="G14" s="6" t="str">
        <f>IF(TblVissersplaatsen[[#This Row],[Naam visser]]&lt;&gt;"",IF($J$11&gt;=26,VLOOKUP(LARGE($K$6:$K$65,ROWS($F$6:F14)),$K$6:$L$65,2,0),VLOOKUP(LARGE($M$6:$M$31,ROWS($F$6:F14)),$M$6:$N$31,2,0)),"")</f>
        <v/>
      </c>
      <c r="H14" s="15"/>
      <c r="I14" s="15"/>
      <c r="J14" s="15"/>
      <c r="K14" s="4" t="str">
        <f ca="1">IF(TblVissersplaatsen[[#This Row],[Naam visser]]&lt;&gt;"",IF($J$11&gt;=26,RAND(),""),"")</f>
        <v/>
      </c>
      <c r="L14" s="4" t="str">
        <f>IF(TblVissersplaatsen[[#This Row],[Naam visser]]&lt;&gt;"",L13+1,"")</f>
        <v/>
      </c>
      <c r="M14" t="str">
        <f ca="1">IF(TblVissersplaatsen[[#This Row],[Naam visser]]&lt;&gt;"",IF($J$11&lt;=26,RAND(),""),"")</f>
        <v/>
      </c>
      <c r="N14" s="24"/>
      <c r="O14" s="43">
        <v>9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ht="15.6" x14ac:dyDescent="0.3">
      <c r="A15" s="13"/>
      <c r="B15" s="13"/>
      <c r="C15" s="14"/>
      <c r="D15" s="14"/>
      <c r="E15" s="14"/>
      <c r="F15" s="7"/>
      <c r="G15" s="6" t="str">
        <f>IF(TblVissersplaatsen[[#This Row],[Naam visser]]&lt;&gt;"",IF($J$11&gt;=26,VLOOKUP(LARGE($K$6:$K$65,ROWS($F$6:F15)),$K$6:$L$65,2,0),VLOOKUP(LARGE($M$6:$M$31,ROWS($F$6:F15)),$M$6:$N$31,2,0)),"")</f>
        <v/>
      </c>
      <c r="H15" s="15"/>
      <c r="I15" s="15"/>
      <c r="J15" s="15"/>
      <c r="K15" s="4" t="str">
        <f ca="1">IF(TblVissersplaatsen[[#This Row],[Naam visser]]&lt;&gt;"",IF($J$11&gt;=26,RAND(),""),"")</f>
        <v/>
      </c>
      <c r="L15" s="4" t="str">
        <f>IF(TblVissersplaatsen[[#This Row],[Naam visser]]&lt;&gt;"",L14+1,"")</f>
        <v/>
      </c>
      <c r="M15" t="str">
        <f ca="1">IF(TblVissersplaatsen[[#This Row],[Naam visser]]&lt;&gt;"",IF($J$11&lt;=26,RAND(),""),"")</f>
        <v/>
      </c>
      <c r="N15" s="25"/>
      <c r="O15" s="43">
        <v>10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ht="15.6" x14ac:dyDescent="0.3">
      <c r="A16" s="13"/>
      <c r="B16" s="13"/>
      <c r="C16" s="14"/>
      <c r="D16" s="14"/>
      <c r="E16" s="14"/>
      <c r="F16" s="7"/>
      <c r="G16" s="6" t="str">
        <f>IF(TblVissersplaatsen[[#This Row],[Naam visser]]&lt;&gt;"",IF($J$11&gt;=26,VLOOKUP(LARGE($K$6:$K$65,ROWS($F$6:F16)),$K$6:$L$65,2,0),VLOOKUP(LARGE($M$6:$M$31,ROWS($F$6:F16)),$M$6:$N$31,2,0)),"")</f>
        <v/>
      </c>
      <c r="H16" s="15"/>
      <c r="I16" s="15"/>
      <c r="J16" s="15"/>
      <c r="K16" s="4" t="str">
        <f ca="1">IF(TblVissersplaatsen[[#This Row],[Naam visser]]&lt;&gt;"",IF($J$11&gt;=26,RAND(),""),"")</f>
        <v/>
      </c>
      <c r="L16" s="4" t="str">
        <f>IF(TblVissersplaatsen[[#This Row],[Naam visser]]&lt;&gt;"",L15+1,"")</f>
        <v/>
      </c>
      <c r="M16" t="str">
        <f ca="1">IF(TblVissersplaatsen[[#This Row],[Naam visser]]&lt;&gt;"",IF($J$11&lt;=26,RAND(),""),"")</f>
        <v/>
      </c>
      <c r="N16" s="24"/>
      <c r="O16" s="43">
        <v>11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15.6" x14ac:dyDescent="0.3">
      <c r="A17" s="13"/>
      <c r="B17" s="13"/>
      <c r="C17" s="14"/>
      <c r="D17" s="14"/>
      <c r="E17" s="14"/>
      <c r="F17" s="7"/>
      <c r="G17" s="6" t="str">
        <f>IF(TblVissersplaatsen[[#This Row],[Naam visser]]&lt;&gt;"",IF($J$11&gt;=26,VLOOKUP(LARGE($K$6:$K$65,ROWS($F$6:F17)),$K$6:$L$65,2,0),VLOOKUP(LARGE($M$6:$M$31,ROWS($F$6:F17)),$M$6:$N$31,2,0)),"")</f>
        <v/>
      </c>
      <c r="H17" s="15"/>
      <c r="I17" s="15"/>
      <c r="J17" s="15"/>
      <c r="K17" s="4" t="str">
        <f ca="1">IF(TblVissersplaatsen[[#This Row],[Naam visser]]&lt;&gt;"",IF($J$11&gt;=26,RAND(),""),"")</f>
        <v/>
      </c>
      <c r="L17" s="4" t="str">
        <f>IF(TblVissersplaatsen[[#This Row],[Naam visser]]&lt;&gt;"",L16+1,"")</f>
        <v/>
      </c>
      <c r="M17" t="str">
        <f ca="1">IF(TblVissersplaatsen[[#This Row],[Naam visser]]&lt;&gt;"",IF($J$11&lt;=26,RAND(),""),"")</f>
        <v/>
      </c>
      <c r="N17" s="25"/>
      <c r="O17" s="43">
        <v>12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15.6" x14ac:dyDescent="0.3">
      <c r="A18" s="13"/>
      <c r="B18" s="13"/>
      <c r="C18" s="14"/>
      <c r="D18" s="14"/>
      <c r="E18" s="14"/>
      <c r="F18" s="7"/>
      <c r="G18" s="6" t="str">
        <f>IF(TblVissersplaatsen[[#This Row],[Naam visser]]&lt;&gt;"",IF($J$11&gt;=26,VLOOKUP(LARGE($K$6:$K$65,ROWS($F$6:F18)),$K$6:$L$65,2,0),VLOOKUP(LARGE($M$6:$M$31,ROWS($F$6:F18)),$M$6:$N$31,2,0)),"")</f>
        <v/>
      </c>
      <c r="H18" s="15"/>
      <c r="I18" s="15"/>
      <c r="J18" s="15"/>
      <c r="K18" s="4" t="str">
        <f ca="1">IF(TblVissersplaatsen[[#This Row],[Naam visser]]&lt;&gt;"",IF($J$11&gt;=26,RAND(),""),"")</f>
        <v/>
      </c>
      <c r="L18" s="4" t="str">
        <f>IF(TblVissersplaatsen[[#This Row],[Naam visser]]&lt;&gt;"",L17+1,"")</f>
        <v/>
      </c>
      <c r="M18" t="str">
        <f ca="1">IF(TblVissersplaatsen[[#This Row],[Naam visser]]&lt;&gt;"",IF($J$11&lt;=26,RAND(),""),"")</f>
        <v/>
      </c>
      <c r="N18" s="24"/>
      <c r="O18" s="43">
        <v>13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5.6" x14ac:dyDescent="0.3">
      <c r="A19" s="13"/>
      <c r="B19" s="13"/>
      <c r="C19" s="14"/>
      <c r="D19" s="14"/>
      <c r="E19" s="14"/>
      <c r="F19" s="7"/>
      <c r="G19" s="6" t="str">
        <f>IF(TblVissersplaatsen[[#This Row],[Naam visser]]&lt;&gt;"",IF($J$11&gt;=26,VLOOKUP(LARGE($K$6:$K$65,ROWS($F$6:F19)),$K$6:$L$65,2,0),VLOOKUP(LARGE($M$6:$M$31,ROWS($F$6:F19)),$M$6:$N$31,2,0)),"")</f>
        <v/>
      </c>
      <c r="H19" s="15"/>
      <c r="I19" s="15"/>
      <c r="J19" s="15"/>
      <c r="K19" s="4" t="str">
        <f ca="1">IF(TblVissersplaatsen[[#This Row],[Naam visser]]&lt;&gt;"",IF($J$11&gt;=26,RAND(),""),"")</f>
        <v/>
      </c>
      <c r="L19" s="4" t="str">
        <f>IF(TblVissersplaatsen[[#This Row],[Naam visser]]&lt;&gt;"",L18+1,"")</f>
        <v/>
      </c>
      <c r="M19" t="str">
        <f ca="1">IF(TblVissersplaatsen[[#This Row],[Naam visser]]&lt;&gt;"",IF($J$11&lt;=26,RAND(),""),"")</f>
        <v/>
      </c>
      <c r="N19" s="25"/>
      <c r="O19" s="43">
        <v>14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15.6" x14ac:dyDescent="0.3">
      <c r="A20" s="13"/>
      <c r="B20" s="13"/>
      <c r="C20" s="14"/>
      <c r="D20" s="14"/>
      <c r="E20" s="14"/>
      <c r="F20" s="7"/>
      <c r="G20" s="6" t="str">
        <f>IF(TblVissersplaatsen[[#This Row],[Naam visser]]&lt;&gt;"",IF($J$11&gt;=26,VLOOKUP(LARGE($K$6:$K$65,ROWS($F$6:F20)),$K$6:$L$65,2,0),VLOOKUP(LARGE($M$6:$M$31,ROWS($F$6:F20)),$M$6:$N$31,2,0)),"")</f>
        <v/>
      </c>
      <c r="H20" s="15"/>
      <c r="I20" s="15"/>
      <c r="J20" s="15"/>
      <c r="K20" s="4" t="str">
        <f ca="1">IF(TblVissersplaatsen[[#This Row],[Naam visser]]&lt;&gt;"",IF($J$11&gt;=26,RAND(),""),"")</f>
        <v/>
      </c>
      <c r="L20" s="4" t="str">
        <f>IF(TblVissersplaatsen[[#This Row],[Naam visser]]&lt;&gt;"",L19+1,"")</f>
        <v/>
      </c>
      <c r="M20" t="str">
        <f ca="1">IF(TblVissersplaatsen[[#This Row],[Naam visser]]&lt;&gt;"",IF($J$11&lt;=26,RAND(),""),"")</f>
        <v/>
      </c>
      <c r="N20" s="24"/>
      <c r="O20" s="43">
        <v>15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ht="15.6" x14ac:dyDescent="0.3">
      <c r="A21" s="13"/>
      <c r="B21" s="13"/>
      <c r="C21" s="14"/>
      <c r="D21" s="14"/>
      <c r="E21" s="14"/>
      <c r="F21" s="7"/>
      <c r="G21" s="6" t="str">
        <f>IF(TblVissersplaatsen[[#This Row],[Naam visser]]&lt;&gt;"",IF($J$11&gt;=26,VLOOKUP(LARGE($K$6:$K$65,ROWS($F$6:F21)),$K$6:$L$65,2,0),VLOOKUP(LARGE($M$6:$M$31,ROWS($F$6:F21)),$M$6:$N$31,2,0)),"")</f>
        <v/>
      </c>
      <c r="H21" s="15"/>
      <c r="I21" s="15"/>
      <c r="J21" s="15"/>
      <c r="K21" s="4" t="str">
        <f ca="1">IF(TblVissersplaatsen[[#This Row],[Naam visser]]&lt;&gt;"",IF($J$11&gt;=26,RAND(),""),"")</f>
        <v/>
      </c>
      <c r="L21" s="4" t="str">
        <f>IF(TblVissersplaatsen[[#This Row],[Naam visser]]&lt;&gt;"",L20+1,"")</f>
        <v/>
      </c>
      <c r="M21" t="str">
        <f ca="1">IF(TblVissersplaatsen[[#This Row],[Naam visser]]&lt;&gt;"",IF($J$11&lt;=26,RAND(),""),"")</f>
        <v/>
      </c>
      <c r="N21" s="25"/>
      <c r="O21" s="43">
        <v>16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5.6" x14ac:dyDescent="0.3">
      <c r="A22" s="13"/>
      <c r="B22" s="13"/>
      <c r="C22" s="14"/>
      <c r="D22" s="14"/>
      <c r="E22" s="14"/>
      <c r="F22" s="7"/>
      <c r="G22" s="6" t="str">
        <f>IF(TblVissersplaatsen[[#This Row],[Naam visser]]&lt;&gt;"",IF($J$11&gt;=26,VLOOKUP(LARGE($K$6:$K$65,ROWS($F$6:F22)),$K$6:$L$65,2,0),VLOOKUP(LARGE($M$6:$M$31,ROWS($F$6:F22)),$M$6:$N$31,2,0)),"")</f>
        <v/>
      </c>
      <c r="H22" s="15"/>
      <c r="I22" s="15"/>
      <c r="J22" s="15"/>
      <c r="K22" s="4" t="str">
        <f ca="1">IF(TblVissersplaatsen[[#This Row],[Naam visser]]&lt;&gt;"",IF($J$11&gt;=26,RAND(),""),"")</f>
        <v/>
      </c>
      <c r="L22" s="4" t="str">
        <f>IF(TblVissersplaatsen[[#This Row],[Naam visser]]&lt;&gt;"",L21+1,"")</f>
        <v/>
      </c>
      <c r="M22" t="str">
        <f ca="1">IF(TblVissersplaatsen[[#This Row],[Naam visser]]&lt;&gt;"",IF($J$11&lt;=26,RAND(),""),"")</f>
        <v/>
      </c>
      <c r="N22" s="24"/>
      <c r="O22" s="43">
        <v>17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5.6" x14ac:dyDescent="0.3">
      <c r="A23" s="13"/>
      <c r="B23" s="13"/>
      <c r="C23" s="14"/>
      <c r="D23" s="14"/>
      <c r="E23" s="14"/>
      <c r="F23" s="7"/>
      <c r="G23" s="6" t="str">
        <f>IF(TblVissersplaatsen[[#This Row],[Naam visser]]&lt;&gt;"",IF($J$11&gt;=26,VLOOKUP(LARGE($K$6:$K$65,ROWS($F$6:F23)),$K$6:$L$65,2,0),VLOOKUP(LARGE($M$6:$M$31,ROWS($F$6:F23)),$M$6:$N$31,2,0)),"")</f>
        <v/>
      </c>
      <c r="H23" s="15"/>
      <c r="I23" s="15"/>
      <c r="J23" s="15"/>
      <c r="K23" s="4" t="str">
        <f ca="1">IF(TblVissersplaatsen[[#This Row],[Naam visser]]&lt;&gt;"",IF($J$11&gt;=26,RAND(),""),"")</f>
        <v/>
      </c>
      <c r="L23" s="4" t="str">
        <f>IF(TblVissersplaatsen[[#This Row],[Naam visser]]&lt;&gt;"",L22+1,"")</f>
        <v/>
      </c>
      <c r="M23" t="str">
        <f ca="1">IF(TblVissersplaatsen[[#This Row],[Naam visser]]&lt;&gt;"",IF($J$11&lt;=26,RAND(),""),"")</f>
        <v/>
      </c>
      <c r="N23" s="25"/>
      <c r="O23" s="43">
        <v>18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5.6" x14ac:dyDescent="0.3">
      <c r="A24" s="10"/>
      <c r="B24" s="10"/>
      <c r="C24" s="15"/>
      <c r="D24" s="15"/>
      <c r="E24" s="15"/>
      <c r="F24" s="7"/>
      <c r="G24" s="6" t="str">
        <f>IF(TblVissersplaatsen[[#This Row],[Naam visser]]&lt;&gt;"",IF($J$11&gt;=26,VLOOKUP(LARGE($K$6:$K$65,ROWS($F$6:F24)),$K$6:$L$65,2,0),VLOOKUP(LARGE($M$6:$M$31,ROWS($F$6:F24)),$M$6:$N$31,2,0)),"")</f>
        <v/>
      </c>
      <c r="H24" s="15"/>
      <c r="I24" s="15"/>
      <c r="J24" s="15"/>
      <c r="K24" s="4" t="str">
        <f ca="1">IF(TblVissersplaatsen[[#This Row],[Naam visser]]&lt;&gt;"",IF($J$11&gt;=26,RAND(),""),"")</f>
        <v/>
      </c>
      <c r="L24" s="4" t="str">
        <f>IF(TblVissersplaatsen[[#This Row],[Naam visser]]&lt;&gt;"",L23+1,"")</f>
        <v/>
      </c>
      <c r="M24" t="str">
        <f ca="1">IF(TblVissersplaatsen[[#This Row],[Naam visser]]&lt;&gt;"",IF($J$11&lt;=26,RAND(),""),"")</f>
        <v/>
      </c>
      <c r="N24" s="24"/>
      <c r="O24" s="43">
        <v>19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5.6" x14ac:dyDescent="0.3">
      <c r="A25" s="10"/>
      <c r="B25" s="10"/>
      <c r="C25" s="15"/>
      <c r="D25" s="15"/>
      <c r="E25" s="15"/>
      <c r="F25" s="7"/>
      <c r="G25" s="6" t="str">
        <f>IF(TblVissersplaatsen[[#This Row],[Naam visser]]&lt;&gt;"",IF($J$11&gt;=26,VLOOKUP(LARGE($K$6:$K$65,ROWS($F$6:F25)),$K$6:$L$65,2,0),VLOOKUP(LARGE($M$6:$M$31,ROWS($F$6:F25)),$M$6:$N$31,2,0)),"")</f>
        <v/>
      </c>
      <c r="H25" s="15"/>
      <c r="I25" s="15"/>
      <c r="J25" s="15"/>
      <c r="K25" s="4" t="str">
        <f ca="1">IF(TblVissersplaatsen[[#This Row],[Naam visser]]&lt;&gt;"",IF($J$11&gt;=26,RAND(),""),"")</f>
        <v/>
      </c>
      <c r="L25" s="4" t="str">
        <f>IF(TblVissersplaatsen[[#This Row],[Naam visser]]&lt;&gt;"",L24+1,"")</f>
        <v/>
      </c>
      <c r="M25" t="str">
        <f ca="1">IF(TblVissersplaatsen[[#This Row],[Naam visser]]&lt;&gt;"",IF($J$11&lt;=26,RAND(),""),"")</f>
        <v/>
      </c>
      <c r="N25" s="25"/>
      <c r="O25" s="43">
        <v>20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5.6" x14ac:dyDescent="0.3">
      <c r="A26" s="10"/>
      <c r="B26" s="10"/>
      <c r="C26" s="15"/>
      <c r="D26" s="15"/>
      <c r="E26" s="15"/>
      <c r="F26" s="7"/>
      <c r="G26" s="6" t="str">
        <f>IF(TblVissersplaatsen[[#This Row],[Naam visser]]&lt;&gt;"",IF($J$11&gt;=26,VLOOKUP(LARGE($K$6:$K$65,ROWS($F$6:F26)),$K$6:$L$65,2,0),VLOOKUP(LARGE($M$6:$M$31,ROWS($F$6:F26)),$M$6:$N$31,2,0)),"")</f>
        <v/>
      </c>
      <c r="H26" s="15"/>
      <c r="I26" s="15"/>
      <c r="J26" s="15"/>
      <c r="K26" s="4" t="str">
        <f ca="1">IF(TblVissersplaatsen[[#This Row],[Naam visser]]&lt;&gt;"",IF($J$11&gt;=26,RAND(),""),"")</f>
        <v/>
      </c>
      <c r="L26" s="4" t="str">
        <f>IF(TblVissersplaatsen[[#This Row],[Naam visser]]&lt;&gt;"",L25+1,"")</f>
        <v/>
      </c>
      <c r="M26" t="str">
        <f ca="1">IF(TblVissersplaatsen[[#This Row],[Naam visser]]&lt;&gt;"",IF($J$11&lt;=26,RAND(),""),"")</f>
        <v/>
      </c>
      <c r="N26" s="24"/>
      <c r="O26" s="43">
        <v>21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.6" x14ac:dyDescent="0.3">
      <c r="A27" s="10"/>
      <c r="B27" s="10"/>
      <c r="C27" s="15"/>
      <c r="D27" s="15"/>
      <c r="E27" s="15"/>
      <c r="F27" s="7"/>
      <c r="G27" s="6" t="str">
        <f>IF(TblVissersplaatsen[[#This Row],[Naam visser]]&lt;&gt;"",IF($J$11&gt;=26,VLOOKUP(LARGE($K$6:$K$65,ROWS($F$6:F27)),$K$6:$L$65,2,0),VLOOKUP(LARGE($M$6:$M$31,ROWS($F$6:F27)),$M$6:$N$31,2,0)),"")</f>
        <v/>
      </c>
      <c r="H27" s="15"/>
      <c r="I27" s="15"/>
      <c r="J27" s="15"/>
      <c r="K27" s="4" t="str">
        <f ca="1">IF(TblVissersplaatsen[[#This Row],[Naam visser]]&lt;&gt;"",IF($J$11&gt;=26,RAND(),""),"")</f>
        <v/>
      </c>
      <c r="L27" s="4" t="str">
        <f>IF(TblVissersplaatsen[[#This Row],[Naam visser]]&lt;&gt;"",L26+1,"")</f>
        <v/>
      </c>
      <c r="M27" t="str">
        <f ca="1">IF(TblVissersplaatsen[[#This Row],[Naam visser]]&lt;&gt;"",IF($J$11&lt;=26,RAND(),""),"")</f>
        <v/>
      </c>
      <c r="N27" s="25"/>
      <c r="O27" s="43">
        <v>22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.6" x14ac:dyDescent="0.3">
      <c r="A28" s="10"/>
      <c r="B28" s="10"/>
      <c r="C28" s="15"/>
      <c r="D28" s="15"/>
      <c r="E28" s="15"/>
      <c r="F28" s="7"/>
      <c r="G28" s="6" t="str">
        <f>IF(TblVissersplaatsen[[#This Row],[Naam visser]]&lt;&gt;"",IF($J$11&gt;=26,VLOOKUP(LARGE($K$6:$K$65,ROWS($F$6:F28)),$K$6:$L$65,2,0),VLOOKUP(LARGE($M$6:$M$31,ROWS($F$6:F28)),$M$6:$N$31,2,0)),"")</f>
        <v/>
      </c>
      <c r="H28" s="15"/>
      <c r="I28" s="15"/>
      <c r="J28" s="15"/>
      <c r="K28" s="4" t="str">
        <f ca="1">IF(TblVissersplaatsen[[#This Row],[Naam visser]]&lt;&gt;"",IF($J$11&gt;=26,RAND(),""),"")</f>
        <v/>
      </c>
      <c r="L28" s="4" t="str">
        <f>IF(TblVissersplaatsen[[#This Row],[Naam visser]]&lt;&gt;"",L27+1,"")</f>
        <v/>
      </c>
      <c r="M28" t="str">
        <f ca="1">IF(TblVissersplaatsen[[#This Row],[Naam visser]]&lt;&gt;"",IF($J$11&lt;=26,RAND(),""),"")</f>
        <v/>
      </c>
      <c r="N28" s="24"/>
      <c r="O28" s="43">
        <v>23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5.6" x14ac:dyDescent="0.3">
      <c r="A29" s="10"/>
      <c r="B29" s="10"/>
      <c r="C29" s="15"/>
      <c r="D29" s="15"/>
      <c r="E29" s="15"/>
      <c r="F29" s="7"/>
      <c r="G29" s="6" t="str">
        <f>IF(TblVissersplaatsen[[#This Row],[Naam visser]]&lt;&gt;"",IF($J$11&gt;=26,VLOOKUP(LARGE($K$6:$K$65,ROWS($F$6:F29)),$K$6:$L$65,2,0),VLOOKUP(LARGE($M$6:$M$31,ROWS($F$6:F29)),$M$6:$N$31,2,0)),"")</f>
        <v/>
      </c>
      <c r="H29" s="15"/>
      <c r="I29" s="15"/>
      <c r="J29" s="15"/>
      <c r="K29" s="4" t="str">
        <f ca="1">IF(TblVissersplaatsen[[#This Row],[Naam visser]]&lt;&gt;"",IF($J$11&gt;=26,RAND(),""),"")</f>
        <v/>
      </c>
      <c r="L29" s="4" t="str">
        <f>IF(TblVissersplaatsen[[#This Row],[Naam visser]]&lt;&gt;"",L28+1,"")</f>
        <v/>
      </c>
      <c r="M29" t="str">
        <f ca="1">IF(TblVissersplaatsen[[#This Row],[Naam visser]]&lt;&gt;"",IF($J$11&lt;=26,RAND(),""),"")</f>
        <v/>
      </c>
      <c r="N29" s="25"/>
      <c r="O29" s="43">
        <v>24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.6" x14ac:dyDescent="0.3">
      <c r="A30" s="10"/>
      <c r="B30" s="10"/>
      <c r="C30" s="15"/>
      <c r="D30" s="15"/>
      <c r="E30" s="15"/>
      <c r="F30" s="7"/>
      <c r="G30" s="6" t="str">
        <f>IF(TblVissersplaatsen[[#This Row],[Naam visser]]&lt;&gt;"",IF($J$11&gt;=26,VLOOKUP(LARGE($K$6:$K$65,ROWS($F$6:F30)),$K$6:$L$65,2,0),VLOOKUP(LARGE($M$6:$M$31,ROWS($F$6:F30)),$M$6:$N$31,2,0)),"")</f>
        <v/>
      </c>
      <c r="H30" s="15"/>
      <c r="I30" s="15"/>
      <c r="J30" s="15"/>
      <c r="K30" s="4" t="str">
        <f ca="1">IF(TblVissersplaatsen[[#This Row],[Naam visser]]&lt;&gt;"",IF($J$11&gt;=26,RAND(),""),"")</f>
        <v/>
      </c>
      <c r="L30" s="4" t="str">
        <f>IF(TblVissersplaatsen[[#This Row],[Naam visser]]&lt;&gt;"",L29+1,"")</f>
        <v/>
      </c>
      <c r="M30" t="str">
        <f ca="1">IF(TblVissersplaatsen[[#This Row],[Naam visser]]&lt;&gt;"",IF($J$11&lt;=26,RAND(),""),"")</f>
        <v/>
      </c>
      <c r="N30" s="24"/>
      <c r="O30" s="43">
        <v>25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.6" x14ac:dyDescent="0.3">
      <c r="A31" s="10"/>
      <c r="B31" s="10"/>
      <c r="C31" s="15"/>
      <c r="D31" s="15"/>
      <c r="E31" s="15"/>
      <c r="F31" s="7"/>
      <c r="G31" s="6" t="str">
        <f>IF(TblVissersplaatsen[[#This Row],[Naam visser]]&lt;&gt;"",IF($J$11&gt;=26,VLOOKUP(LARGE($K$6:$K$65,ROWS($F$6:F31)),$K$6:$L$65,2,0),VLOOKUP(LARGE($M$6:$M$31,ROWS($F$6:F31)),$M$6:$N$31,2,0)),"")</f>
        <v/>
      </c>
      <c r="H31" s="15"/>
      <c r="I31" s="15"/>
      <c r="J31" s="15"/>
      <c r="K31" s="4" t="str">
        <f ca="1">IF(TblVissersplaatsen[[#This Row],[Naam visser]]&lt;&gt;"",IF($J$11&gt;=26,RAND(),""),"")</f>
        <v/>
      </c>
      <c r="L31" s="4" t="str">
        <f>IF(TblVissersplaatsen[[#This Row],[Naam visser]]&lt;&gt;"",L30+1,"")</f>
        <v/>
      </c>
      <c r="M31" t="str">
        <f ca="1">IF(TblVissersplaatsen[[#This Row],[Naam visser]]&lt;&gt;"",IF($J$11&lt;=26,RAND(),""),"")</f>
        <v/>
      </c>
      <c r="N31" s="25"/>
      <c r="O31" s="43">
        <v>26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.6" x14ac:dyDescent="0.3">
      <c r="A32" s="10"/>
      <c r="B32" s="10"/>
      <c r="C32" s="15"/>
      <c r="D32" s="15"/>
      <c r="E32" s="15"/>
      <c r="F32" s="7"/>
      <c r="G32" s="6" t="str">
        <f>IF(TblVissersplaatsen[[#This Row],[Naam visser]]&lt;&gt;"",IF($J$11&gt;=26,VLOOKUP(LARGE($K$6:$K$65,ROWS($F$6:F32)),$K$6:$L$65,2,0),VLOOKUP(LARGE($M$6:$M$31,ROWS($F$6:F32)),$M$6:$N$31,2,0)),"")</f>
        <v/>
      </c>
      <c r="H32" s="15"/>
      <c r="I32" s="15"/>
      <c r="J32" s="15"/>
      <c r="K32" s="4" t="str">
        <f ca="1">IF(TblVissersplaatsen[[#This Row],[Naam visser]]&lt;&gt;"",IF($J$11&gt;=26,RAND(),""),"")</f>
        <v/>
      </c>
      <c r="L32" s="4" t="str">
        <f>IF(TblVissersplaatsen[[#This Row],[Naam visser]]&lt;&gt;"",L31+1,"")</f>
        <v/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ht="15.6" x14ac:dyDescent="0.3">
      <c r="A33" s="10"/>
      <c r="B33" s="10"/>
      <c r="C33" s="15"/>
      <c r="D33" s="15"/>
      <c r="E33" s="15"/>
      <c r="F33" s="7"/>
      <c r="G33" s="6" t="str">
        <f>IF(TblVissersplaatsen[[#This Row],[Naam visser]]&lt;&gt;"",IF($J$11&gt;=26,VLOOKUP(LARGE($K$6:$K$65,ROWS($F$6:F33)),$K$6:$L$65,2,0),VLOOKUP(LARGE($M$6:$M$31,ROWS($F$6:F33)),$M$6:$N$31,2,0)),"")</f>
        <v/>
      </c>
      <c r="H33" s="15"/>
      <c r="I33" s="15"/>
      <c r="J33" s="15"/>
      <c r="K33" s="4" t="str">
        <f ca="1">IF(TblVissersplaatsen[[#This Row],[Naam visser]]&lt;&gt;"",IF($J$11&gt;=26,RAND(),""),"")</f>
        <v/>
      </c>
      <c r="L33" s="4" t="str">
        <f>IF(TblVissersplaatsen[[#This Row],[Naam visser]]&lt;&gt;"",L32+1,"")</f>
        <v/>
      </c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1:27" ht="15.6" x14ac:dyDescent="0.3">
      <c r="A34" s="10"/>
      <c r="B34" s="10"/>
      <c r="C34" s="15"/>
      <c r="D34" s="15"/>
      <c r="E34" s="15"/>
      <c r="F34" s="7"/>
      <c r="G34" s="6" t="str">
        <f>IF(TblVissersplaatsen[[#This Row],[Naam visser]]&lt;&gt;"",IF($J$11&gt;=26,VLOOKUP(LARGE($K$6:$K$65,ROWS($F$6:F34)),$K$6:$L$65,2,0),VLOOKUP(LARGE($M$6:$M$31,ROWS($F$6:F34)),$M$6:$N$31,2,0)),"")</f>
        <v/>
      </c>
      <c r="H34" s="15"/>
      <c r="I34" s="15"/>
      <c r="J34" s="15"/>
      <c r="K34" s="4" t="str">
        <f ca="1">IF(TblVissersplaatsen[[#This Row],[Naam visser]]&lt;&gt;"",IF($J$11&gt;=26,RAND(),""),"")</f>
        <v/>
      </c>
      <c r="L34" s="4" t="str">
        <f>IF(TblVissersplaatsen[[#This Row],[Naam visser]]&lt;&gt;"",L33+1,"")</f>
        <v/>
      </c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ht="15.6" x14ac:dyDescent="0.3">
      <c r="A35" s="10"/>
      <c r="B35" s="10"/>
      <c r="C35" s="15"/>
      <c r="D35" s="15"/>
      <c r="E35" s="15"/>
      <c r="F35" s="7"/>
      <c r="G35" s="6" t="str">
        <f>IF(TblVissersplaatsen[[#This Row],[Naam visser]]&lt;&gt;"",IF($J$11&gt;=26,VLOOKUP(LARGE($K$6:$K$65,ROWS($F$6:F35)),$K$6:$L$65,2,0),VLOOKUP(LARGE($M$6:$M$31,ROWS($F$6:F35)),$M$6:$N$31,2,0)),"")</f>
        <v/>
      </c>
      <c r="H35" s="15"/>
      <c r="I35" s="15"/>
      <c r="J35" s="15"/>
      <c r="K35" s="4" t="str">
        <f ca="1">IF(TblVissersplaatsen[[#This Row],[Naam visser]]&lt;&gt;"",IF($J$11&gt;=26,RAND(),""),"")</f>
        <v/>
      </c>
      <c r="L35" s="4" t="str">
        <f>IF(TblVissersplaatsen[[#This Row],[Naam visser]]&lt;&gt;"",L34+1,"")</f>
        <v/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1:27" ht="15.6" x14ac:dyDescent="0.3">
      <c r="A36" s="10"/>
      <c r="B36" s="10"/>
      <c r="C36" s="15"/>
      <c r="D36" s="15"/>
      <c r="E36" s="15"/>
      <c r="F36" s="7"/>
      <c r="G36" s="6" t="str">
        <f>IF(TblVissersplaatsen[[#This Row],[Naam visser]]&lt;&gt;"",IF($J$11&gt;=26,VLOOKUP(LARGE($K$6:$K$65,ROWS($F$6:F36)),$K$6:$L$65,2,0),VLOOKUP(LARGE($M$6:$M$31,ROWS($F$6:F36)),$M$6:$N$31,2,0)),"")</f>
        <v/>
      </c>
      <c r="H36" s="15"/>
      <c r="I36" s="15"/>
      <c r="J36" s="15"/>
      <c r="K36" s="4" t="str">
        <f ca="1">IF(TblVissersplaatsen[[#This Row],[Naam visser]]&lt;&gt;"",IF($J$11&gt;=26,RAND(),""),"")</f>
        <v/>
      </c>
      <c r="L36" s="4" t="str">
        <f>IF(TblVissersplaatsen[[#This Row],[Naam visser]]&lt;&gt;"",L35+1,"")</f>
        <v/>
      </c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ht="15.6" x14ac:dyDescent="0.3">
      <c r="A37" s="10"/>
      <c r="B37" s="10"/>
      <c r="C37" s="15"/>
      <c r="D37" s="15"/>
      <c r="E37" s="15"/>
      <c r="F37" s="7"/>
      <c r="G37" s="6" t="str">
        <f>IF(TblVissersplaatsen[[#This Row],[Naam visser]]&lt;&gt;"",IF($J$11&gt;=26,VLOOKUP(LARGE($K$6:$K$65,ROWS($F$6:F37)),$K$6:$L$65,2,0),VLOOKUP(LARGE($M$6:$M$31,ROWS($F$6:F37)),$M$6:$N$31,2,0)),"")</f>
        <v/>
      </c>
      <c r="H37" s="15"/>
      <c r="I37" s="15"/>
      <c r="J37" s="15"/>
      <c r="K37" s="4" t="str">
        <f ca="1">IF(TblVissersplaatsen[[#This Row],[Naam visser]]&lt;&gt;"",IF($J$11&gt;=26,RAND(),""),"")</f>
        <v/>
      </c>
      <c r="L37" s="4" t="str">
        <f>IF(TblVissersplaatsen[[#This Row],[Naam visser]]&lt;&gt;"",L36+1,"")</f>
        <v/>
      </c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  <row r="38" spans="1:27" ht="15.6" x14ac:dyDescent="0.3">
      <c r="A38" s="10"/>
      <c r="B38" s="10"/>
      <c r="C38" s="15"/>
      <c r="D38" s="15"/>
      <c r="E38" s="15"/>
      <c r="F38" s="7"/>
      <c r="G38" s="6" t="str">
        <f>IF(TblVissersplaatsen[[#This Row],[Naam visser]]&lt;&gt;"",IF($J$11&gt;=26,VLOOKUP(LARGE($K$6:$K$65,ROWS($F$6:F38)),$K$6:$L$65,2,0),VLOOKUP(LARGE($M$6:$M$31,ROWS($F$6:F38)),$M$6:$N$31,2,0)),"")</f>
        <v/>
      </c>
      <c r="H38" s="15"/>
      <c r="I38" s="15"/>
      <c r="J38" s="15"/>
      <c r="K38" s="4" t="str">
        <f ca="1">IF(TblVissersplaatsen[[#This Row],[Naam visser]]&lt;&gt;"",IF($J$11&gt;=26,RAND(),""),"")</f>
        <v/>
      </c>
      <c r="L38" s="4" t="str">
        <f>IF(TblVissersplaatsen[[#This Row],[Naam visser]]&lt;&gt;"",L37+1,"")</f>
        <v/>
      </c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</row>
    <row r="39" spans="1:27" ht="15.6" x14ac:dyDescent="0.3">
      <c r="A39" s="10"/>
      <c r="B39" s="10"/>
      <c r="C39" s="15"/>
      <c r="D39" s="15"/>
      <c r="E39" s="15"/>
      <c r="F39" s="7"/>
      <c r="G39" s="6" t="str">
        <f>IF(TblVissersplaatsen[[#This Row],[Naam visser]]&lt;&gt;"",IF($J$11&gt;=26,VLOOKUP(LARGE($K$6:$K$65,ROWS($F$6:F39)),$K$6:$L$65,2,0),VLOOKUP(LARGE($M$6:$M$31,ROWS($F$6:F39)),$M$6:$N$31,2,0)),"")</f>
        <v/>
      </c>
      <c r="H39" s="15"/>
      <c r="I39" s="15"/>
      <c r="J39" s="15"/>
      <c r="K39" s="4" t="str">
        <f ca="1">IF(TblVissersplaatsen[[#This Row],[Naam visser]]&lt;&gt;"",IF($J$11&gt;=26,RAND(),""),"")</f>
        <v/>
      </c>
      <c r="L39" s="4" t="str">
        <f>IF(TblVissersplaatsen[[#This Row],[Naam visser]]&lt;&gt;"",L38+1,"")</f>
        <v/>
      </c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</row>
    <row r="40" spans="1:27" ht="15.6" x14ac:dyDescent="0.3">
      <c r="A40" s="10"/>
      <c r="B40" s="10"/>
      <c r="C40" s="15"/>
      <c r="D40" s="15"/>
      <c r="E40" s="15"/>
      <c r="F40" s="7"/>
      <c r="G40" s="6" t="str">
        <f>IF(TblVissersplaatsen[[#This Row],[Naam visser]]&lt;&gt;"",IF($J$11&gt;=26,VLOOKUP(LARGE($K$6:$K$65,ROWS($F$6:F40)),$K$6:$L$65,2,0),VLOOKUP(LARGE($M$6:$M$31,ROWS($F$6:F40)),$M$6:$N$31,2,0)),"")</f>
        <v/>
      </c>
      <c r="H40" s="15"/>
      <c r="I40" s="15"/>
      <c r="J40" s="15"/>
      <c r="K40" s="4" t="str">
        <f ca="1">IF(TblVissersplaatsen[[#This Row],[Naam visser]]&lt;&gt;"",IF($J$11&gt;=26,RAND(),""),"")</f>
        <v/>
      </c>
      <c r="L40" s="4" t="str">
        <f>IF(TblVissersplaatsen[[#This Row],[Naam visser]]&lt;&gt;"",L39+1,"")</f>
        <v/>
      </c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</row>
    <row r="41" spans="1:27" ht="15.6" x14ac:dyDescent="0.3">
      <c r="A41" s="10"/>
      <c r="B41" s="10"/>
      <c r="C41" s="15"/>
      <c r="D41" s="15"/>
      <c r="E41" s="15"/>
      <c r="F41" s="7"/>
      <c r="G41" s="6" t="str">
        <f>IF(TblVissersplaatsen[[#This Row],[Naam visser]]&lt;&gt;"",IF($J$11&gt;=26,VLOOKUP(LARGE($K$6:$K$65,ROWS($F$6:F41)),$K$6:$L$65,2,0),VLOOKUP(LARGE($M$6:$M$31,ROWS($F$6:F41)),$M$6:$N$31,2,0)),"")</f>
        <v/>
      </c>
      <c r="H41" s="15"/>
      <c r="I41" s="15"/>
      <c r="J41" s="15"/>
      <c r="K41" s="4" t="str">
        <f ca="1">IF(TblVissersplaatsen[[#This Row],[Naam visser]]&lt;&gt;"",IF($J$11&gt;=26,RAND(),""),"")</f>
        <v/>
      </c>
      <c r="L41" s="4" t="str">
        <f>IF(TblVissersplaatsen[[#This Row],[Naam visser]]&lt;&gt;"",L40+1,"")</f>
        <v/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</row>
    <row r="42" spans="1:27" ht="15.6" x14ac:dyDescent="0.3">
      <c r="A42" s="10"/>
      <c r="B42" s="10"/>
      <c r="C42" s="15"/>
      <c r="D42" s="15"/>
      <c r="E42" s="15"/>
      <c r="F42" s="7"/>
      <c r="G42" s="6" t="str">
        <f>IF(TblVissersplaatsen[[#This Row],[Naam visser]]&lt;&gt;"",IF($J$11&gt;=26,VLOOKUP(LARGE($K$6:$K$65,ROWS($F$6:F42)),$K$6:$L$65,2,0),VLOOKUP(LARGE($M$6:$M$31,ROWS($F$6:F42)),$M$6:$N$31,2,0)),"")</f>
        <v/>
      </c>
      <c r="H42" s="15"/>
      <c r="I42" s="15"/>
      <c r="J42" s="15"/>
      <c r="K42" s="4" t="str">
        <f ca="1">IF(TblVissersplaatsen[[#This Row],[Naam visser]]&lt;&gt;"",IF($J$11&gt;=26,RAND(),""),"")</f>
        <v/>
      </c>
      <c r="L42" s="4" t="str">
        <f>IF(TblVissersplaatsen[[#This Row],[Naam visser]]&lt;&gt;"",L41+1,"")</f>
        <v/>
      </c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27" ht="15.6" x14ac:dyDescent="0.3">
      <c r="A43" s="10"/>
      <c r="B43" s="10"/>
      <c r="C43" s="15"/>
      <c r="D43" s="15"/>
      <c r="E43" s="15"/>
      <c r="F43" s="7"/>
      <c r="G43" s="6" t="str">
        <f>IF(TblVissersplaatsen[[#This Row],[Naam visser]]&lt;&gt;"",IF($J$11&gt;=26,VLOOKUP(LARGE($K$6:$K$65,ROWS($F$6:F43)),$K$6:$L$65,2,0),VLOOKUP(LARGE($M$6:$M$31,ROWS($F$6:F43)),$M$6:$N$31,2,0)),"")</f>
        <v/>
      </c>
      <c r="H43" s="15"/>
      <c r="I43" s="15"/>
      <c r="J43" s="15"/>
      <c r="K43" s="4" t="str">
        <f ca="1">IF(TblVissersplaatsen[[#This Row],[Naam visser]]&lt;&gt;"",IF($J$11&gt;=26,RAND(),""),"")</f>
        <v/>
      </c>
      <c r="L43" s="4" t="str">
        <f>IF(TblVissersplaatsen[[#This Row],[Naam visser]]&lt;&gt;"",L42+1,"")</f>
        <v/>
      </c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</row>
    <row r="44" spans="1:27" ht="15.6" x14ac:dyDescent="0.3">
      <c r="A44" s="10"/>
      <c r="B44" s="10"/>
      <c r="C44" s="15"/>
      <c r="D44" s="15"/>
      <c r="E44" s="15"/>
      <c r="F44" s="7"/>
      <c r="G44" s="6" t="str">
        <f>IF(TblVissersplaatsen[[#This Row],[Naam visser]]&lt;&gt;"",IF($J$11&gt;=26,VLOOKUP(LARGE($K$6:$K$65,ROWS($F$6:F44)),$K$6:$L$65,2,0),VLOOKUP(LARGE($M$6:$M$31,ROWS($F$6:F44)),$M$6:$N$31,2,0)),"")</f>
        <v/>
      </c>
      <c r="H44" s="15"/>
      <c r="I44" s="15"/>
      <c r="J44" s="15"/>
      <c r="K44" s="4" t="str">
        <f ca="1">IF(TblVissersplaatsen[[#This Row],[Naam visser]]&lt;&gt;"",IF($J$11&gt;=26,RAND(),""),"")</f>
        <v/>
      </c>
      <c r="L44" s="4" t="str">
        <f>IF(TblVissersplaatsen[[#This Row],[Naam visser]]&lt;&gt;"",L43+1,"")</f>
        <v/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</row>
    <row r="45" spans="1:27" ht="15.6" x14ac:dyDescent="0.3">
      <c r="A45" s="10"/>
      <c r="B45" s="10"/>
      <c r="C45" s="15"/>
      <c r="D45" s="15"/>
      <c r="E45" s="15"/>
      <c r="F45" s="7"/>
      <c r="G45" s="6" t="str">
        <f>IF(TblVissersplaatsen[[#This Row],[Naam visser]]&lt;&gt;"",IF($J$11&gt;=26,VLOOKUP(LARGE($K$6:$K$65,ROWS($F$6:F45)),$K$6:$L$65,2,0),VLOOKUP(LARGE($M$6:$M$31,ROWS($F$6:F45)),$M$6:$N$31,2,0)),"")</f>
        <v/>
      </c>
      <c r="H45" s="15"/>
      <c r="I45" s="15"/>
      <c r="J45" s="15"/>
      <c r="K45" s="4" t="str">
        <f ca="1">IF(TblVissersplaatsen[[#This Row],[Naam visser]]&lt;&gt;"",IF($J$11&gt;=26,RAND(),""),"")</f>
        <v/>
      </c>
      <c r="L45" s="4" t="str">
        <f>IF(TblVissersplaatsen[[#This Row],[Naam visser]]&lt;&gt;"",L44+1,"")</f>
        <v/>
      </c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</row>
    <row r="46" spans="1:27" ht="15.6" x14ac:dyDescent="0.3">
      <c r="A46" s="10"/>
      <c r="B46" s="10"/>
      <c r="C46" s="15"/>
      <c r="D46" s="15"/>
      <c r="E46" s="15"/>
      <c r="F46" s="7"/>
      <c r="G46" s="6" t="str">
        <f>IF(TblVissersplaatsen[[#This Row],[Naam visser]]&lt;&gt;"",IF($J$11&gt;=26,VLOOKUP(LARGE($K$6:$K$65,ROWS($F$6:F46)),$K$6:$L$65,2,0),VLOOKUP(LARGE($M$6:$M$31,ROWS($F$6:F46)),$M$6:$N$31,2,0)),"")</f>
        <v/>
      </c>
      <c r="H46" s="15"/>
      <c r="I46" s="15"/>
      <c r="J46" s="15"/>
      <c r="K46" s="4" t="str">
        <f ca="1">IF(TblVissersplaatsen[[#This Row],[Naam visser]]&lt;&gt;"",IF($J$11&gt;=26,RAND(),""),"")</f>
        <v/>
      </c>
      <c r="L46" s="4" t="str">
        <f>IF(TblVissersplaatsen[[#This Row],[Naam visser]]&lt;&gt;"",L45+1,"")</f>
        <v/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</row>
    <row r="47" spans="1:27" ht="17.399999999999999" customHeight="1" x14ac:dyDescent="0.3">
      <c r="A47" s="10"/>
      <c r="B47" s="10"/>
      <c r="C47" s="15"/>
      <c r="D47" s="15"/>
      <c r="E47" s="15"/>
      <c r="F47" s="7"/>
      <c r="G47" s="6" t="str">
        <f>IF(TblVissersplaatsen[[#This Row],[Naam visser]]&lt;&gt;"",IF($J$11&gt;=26,VLOOKUP(LARGE($K$6:$K$65,ROWS($F$6:F47)),$K$6:$L$65,2,0),VLOOKUP(LARGE($M$6:$M$31,ROWS($F$6:F47)),$M$6:$N$31,2,0)),"")</f>
        <v/>
      </c>
      <c r="H47" s="15"/>
      <c r="I47" s="15"/>
      <c r="J47" s="15"/>
      <c r="K47" s="4" t="str">
        <f ca="1">IF(TblVissersplaatsen[[#This Row],[Naam visser]]&lt;&gt;"",IF($J$11&gt;=26,RAND(),""),"")</f>
        <v/>
      </c>
      <c r="L47" s="4" t="str">
        <f>IF(TblVissersplaatsen[[#This Row],[Naam visser]]&lt;&gt;"",L46+1,"")</f>
        <v/>
      </c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</row>
    <row r="48" spans="1:27" ht="15.6" x14ac:dyDescent="0.3">
      <c r="A48" s="10"/>
      <c r="B48" s="10"/>
      <c r="C48" s="15"/>
      <c r="D48" s="15"/>
      <c r="E48" s="15"/>
      <c r="F48" s="7"/>
      <c r="G48" s="6" t="str">
        <f>IF(TblVissersplaatsen[[#This Row],[Naam visser]]&lt;&gt;"",IF($J$11&gt;=26,VLOOKUP(LARGE($K$6:$K$65,ROWS($F$6:F48)),$K$6:$L$65,2,0),VLOOKUP(LARGE($M$6:$M$31,ROWS($F$6:F48)),$M$6:$N$31,2,0)),"")</f>
        <v/>
      </c>
      <c r="H48" s="15"/>
      <c r="I48" s="15"/>
      <c r="J48" s="15"/>
      <c r="K48" s="4" t="str">
        <f ca="1">IF(TblVissersplaatsen[[#This Row],[Naam visser]]&lt;&gt;"",IF($J$11&gt;=26,RAND(),""),"")</f>
        <v/>
      </c>
      <c r="L48" s="4" t="str">
        <f>IF(TblVissersplaatsen[[#This Row],[Naam visser]]&lt;&gt;"",L47+1,"")</f>
        <v/>
      </c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ht="15.6" x14ac:dyDescent="0.3">
      <c r="A49" s="10"/>
      <c r="B49" s="10"/>
      <c r="C49" s="15"/>
      <c r="D49" s="15"/>
      <c r="E49" s="15"/>
      <c r="F49" s="7"/>
      <c r="G49" s="6" t="str">
        <f>IF(TblVissersplaatsen[[#This Row],[Naam visser]]&lt;&gt;"",IF($J$11&gt;=26,VLOOKUP(LARGE($K$6:$K$65,ROWS($F$6:F49)),$K$6:$L$65,2,0),VLOOKUP(LARGE($M$6:$M$31,ROWS($F$6:F49)),$M$6:$N$31,2,0)),"")</f>
        <v/>
      </c>
      <c r="H49" s="15"/>
      <c r="I49" s="15"/>
      <c r="J49" s="15"/>
      <c r="K49" s="4" t="str">
        <f ca="1">IF(TblVissersplaatsen[[#This Row],[Naam visser]]&lt;&gt;"",IF($J$11&gt;=26,RAND(),""),"")</f>
        <v/>
      </c>
      <c r="L49" s="4" t="str">
        <f>IF(TblVissersplaatsen[[#This Row],[Naam visser]]&lt;&gt;"",L48+1,"")</f>
        <v/>
      </c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</row>
    <row r="50" spans="1:27" ht="15.6" x14ac:dyDescent="0.3">
      <c r="A50" s="10"/>
      <c r="B50" s="10"/>
      <c r="C50" s="15"/>
      <c r="D50" s="15"/>
      <c r="E50" s="15"/>
      <c r="F50" s="7"/>
      <c r="G50" s="6" t="str">
        <f>IF(TblVissersplaatsen[[#This Row],[Naam visser]]&lt;&gt;"",IF($J$11&gt;=26,VLOOKUP(LARGE($K$6:$K$65,ROWS($F$6:F50)),$K$6:$L$65,2,0),VLOOKUP(LARGE($M$6:$M$31,ROWS($F$6:F50)),$M$6:$N$31,2,0)),"")</f>
        <v/>
      </c>
      <c r="H50" s="15"/>
      <c r="I50" s="15"/>
      <c r="J50" s="15"/>
      <c r="K50" s="4" t="str">
        <f ca="1">IF(TblVissersplaatsen[[#This Row],[Naam visser]]&lt;&gt;"",IF($J$11&gt;=26,RAND(),""),"")</f>
        <v/>
      </c>
      <c r="L50" s="4" t="str">
        <f>IF(TblVissersplaatsen[[#This Row],[Naam visser]]&lt;&gt;"",L49+1,"")</f>
        <v/>
      </c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</row>
    <row r="51" spans="1:27" ht="15.6" x14ac:dyDescent="0.3">
      <c r="A51" s="10"/>
      <c r="B51" s="10"/>
      <c r="C51" s="15"/>
      <c r="D51" s="15"/>
      <c r="E51" s="15"/>
      <c r="F51" s="7"/>
      <c r="G51" s="6" t="str">
        <f>IF(TblVissersplaatsen[[#This Row],[Naam visser]]&lt;&gt;"",IF($J$11&gt;=26,VLOOKUP(LARGE($K$6:$K$65,ROWS($F$6:F51)),$K$6:$L$65,2,0),VLOOKUP(LARGE($M$6:$M$31,ROWS($F$6:F51)),$M$6:$N$31,2,0)),"")</f>
        <v/>
      </c>
      <c r="H51" s="15"/>
      <c r="I51" s="15"/>
      <c r="J51" s="15"/>
      <c r="K51" s="4" t="str">
        <f ca="1">IF(TblVissersplaatsen[[#This Row],[Naam visser]]&lt;&gt;"",IF($J$11&gt;=26,RAND(),""),"")</f>
        <v/>
      </c>
      <c r="L51" s="4" t="str">
        <f>IF(TblVissersplaatsen[[#This Row],[Naam visser]]&lt;&gt;"",L50+1,"")</f>
        <v/>
      </c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</row>
    <row r="52" spans="1:27" ht="15.6" x14ac:dyDescent="0.3">
      <c r="A52" s="10"/>
      <c r="B52" s="10"/>
      <c r="C52" s="15"/>
      <c r="D52" s="15"/>
      <c r="E52" s="15"/>
      <c r="F52" s="7"/>
      <c r="G52" s="6" t="str">
        <f>IF(TblVissersplaatsen[[#This Row],[Naam visser]]&lt;&gt;"",IF($J$11&gt;=26,VLOOKUP(LARGE($K$6:$K$65,ROWS($F$6:F52)),$K$6:$L$65,2,0),VLOOKUP(LARGE($M$6:$M$31,ROWS($F$6:F52)),$M$6:$N$31,2,0)),"")</f>
        <v/>
      </c>
      <c r="H52" s="15"/>
      <c r="I52" s="15"/>
      <c r="J52" s="15"/>
      <c r="K52" s="4" t="str">
        <f ca="1">IF(TblVissersplaatsen[[#This Row],[Naam visser]]&lt;&gt;"",IF($J$11&gt;=26,RAND(),""),"")</f>
        <v/>
      </c>
      <c r="L52" s="4" t="str">
        <f>IF(TblVissersplaatsen[[#This Row],[Naam visser]]&lt;&gt;"",L51+1,"")</f>
        <v/>
      </c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  <row r="53" spans="1:27" ht="15.6" x14ac:dyDescent="0.3">
      <c r="A53" s="10"/>
      <c r="B53" s="10"/>
      <c r="C53" s="15"/>
      <c r="D53" s="15"/>
      <c r="E53" s="15"/>
      <c r="F53" s="7"/>
      <c r="G53" s="6" t="str">
        <f>IF(TblVissersplaatsen[[#This Row],[Naam visser]]&lt;&gt;"",IF($J$11&gt;=26,VLOOKUP(LARGE($K$6:$K$65,ROWS($F$6:F53)),$K$6:$L$65,2,0),VLOOKUP(LARGE($M$6:$M$31,ROWS($F$6:F53)),$M$6:$N$31,2,0)),"")</f>
        <v/>
      </c>
      <c r="H53" s="15"/>
      <c r="I53" s="15"/>
      <c r="J53" s="15"/>
      <c r="K53" s="4" t="str">
        <f ca="1">IF(TblVissersplaatsen[[#This Row],[Naam visser]]&lt;&gt;"",IF($J$11&gt;=26,RAND(),""),"")</f>
        <v/>
      </c>
      <c r="L53" s="4" t="str">
        <f>IF(TblVissersplaatsen[[#This Row],[Naam visser]]&lt;&gt;"",L52+1,"")</f>
        <v/>
      </c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1:27" ht="15.6" x14ac:dyDescent="0.3">
      <c r="A54" s="10"/>
      <c r="B54" s="10"/>
      <c r="C54" s="15"/>
      <c r="D54" s="15"/>
      <c r="E54" s="15"/>
      <c r="F54" s="7"/>
      <c r="G54" s="6" t="str">
        <f>IF(TblVissersplaatsen[[#This Row],[Naam visser]]&lt;&gt;"",IF($J$11&gt;=26,VLOOKUP(LARGE($K$6:$K$65,ROWS($F$6:F54)),$K$6:$L$65,2,0),VLOOKUP(LARGE($M$6:$M$31,ROWS($F$6:F54)),$M$6:$N$31,2,0)),"")</f>
        <v/>
      </c>
      <c r="H54" s="15"/>
      <c r="I54" s="15"/>
      <c r="J54" s="15"/>
      <c r="K54" s="4" t="str">
        <f ca="1">IF(TblVissersplaatsen[[#This Row],[Naam visser]]&lt;&gt;"",IF($J$11&gt;=26,RAND(),""),"")</f>
        <v/>
      </c>
      <c r="L54" s="4" t="str">
        <f>IF(TblVissersplaatsen[[#This Row],[Naam visser]]&lt;&gt;"",L53+1,"")</f>
        <v/>
      </c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ht="15.6" x14ac:dyDescent="0.3">
      <c r="A55" s="10"/>
      <c r="B55" s="10"/>
      <c r="C55" s="15"/>
      <c r="D55" s="15"/>
      <c r="E55" s="15"/>
      <c r="F55" s="7"/>
      <c r="G55" s="6" t="str">
        <f>IF(TblVissersplaatsen[[#This Row],[Naam visser]]&lt;&gt;"",IF($J$11&gt;=26,VLOOKUP(LARGE($K$6:$K$65,ROWS($F$6:F55)),$K$6:$L$65,2,0),VLOOKUP(LARGE($M$6:$M$31,ROWS($F$6:F55)),$M$6:$N$31,2,0)),"")</f>
        <v/>
      </c>
      <c r="H55" s="15"/>
      <c r="I55" s="15"/>
      <c r="J55" s="15"/>
      <c r="K55" s="4" t="str">
        <f ca="1">IF(TblVissersplaatsen[[#This Row],[Naam visser]]&lt;&gt;"",IF($J$11&gt;=26,RAND(),""),"")</f>
        <v/>
      </c>
      <c r="L55" s="4" t="str">
        <f>IF(TblVissersplaatsen[[#This Row],[Naam visser]]&lt;&gt;"",L54+1,"")</f>
        <v/>
      </c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ht="15.6" x14ac:dyDescent="0.3">
      <c r="A56" s="10"/>
      <c r="B56" s="10"/>
      <c r="C56" s="15"/>
      <c r="D56" s="15"/>
      <c r="E56" s="15"/>
      <c r="F56" s="7"/>
      <c r="G56" s="6" t="str">
        <f>IF(TblVissersplaatsen[[#This Row],[Naam visser]]&lt;&gt;"",IF($J$11&gt;=26,VLOOKUP(LARGE($K$6:$K$65,ROWS($F$6:F56)),$K$6:$L$65,2,0),VLOOKUP(LARGE($M$6:$M$31,ROWS($F$6:F56)),$M$6:$N$31,2,0)),"")</f>
        <v/>
      </c>
      <c r="H56" s="15"/>
      <c r="I56" s="15"/>
      <c r="J56" s="15"/>
      <c r="K56" s="4" t="str">
        <f ca="1">IF(TblVissersplaatsen[[#This Row],[Naam visser]]&lt;&gt;"",IF($J$11&gt;=26,RAND(),""),"")</f>
        <v/>
      </c>
      <c r="L56" s="4" t="str">
        <f>IF(TblVissersplaatsen[[#This Row],[Naam visser]]&lt;&gt;"",L55+1,"")</f>
        <v/>
      </c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1:27" ht="15.6" x14ac:dyDescent="0.3">
      <c r="A57" s="10"/>
      <c r="B57" s="10"/>
      <c r="C57" s="15"/>
      <c r="D57" s="15"/>
      <c r="E57" s="15"/>
      <c r="F57" s="7"/>
      <c r="G57" s="6" t="str">
        <f>IF(TblVissersplaatsen[[#This Row],[Naam visser]]&lt;&gt;"",IF($J$11&gt;=26,VLOOKUP(LARGE($K$6:$K$65,ROWS($F$6:F57)),$K$6:$L$65,2,0),VLOOKUP(LARGE($M$6:$M$31,ROWS($F$6:F57)),$M$6:$N$31,2,0)),"")</f>
        <v/>
      </c>
      <c r="H57" s="15"/>
      <c r="I57" s="15"/>
      <c r="J57" s="15"/>
      <c r="K57" s="4" t="str">
        <f ca="1">IF(TblVissersplaatsen[[#This Row],[Naam visser]]&lt;&gt;"",IF($J$11&gt;=26,RAND(),""),"")</f>
        <v/>
      </c>
      <c r="L57" s="4" t="str">
        <f>IF(TblVissersplaatsen[[#This Row],[Naam visser]]&lt;&gt;"",L56+1,"")</f>
        <v/>
      </c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1:27" ht="15.6" x14ac:dyDescent="0.3">
      <c r="A58" s="10"/>
      <c r="B58" s="10"/>
      <c r="C58" s="15"/>
      <c r="D58" s="15"/>
      <c r="E58" s="15"/>
      <c r="F58" s="7"/>
      <c r="G58" s="6" t="str">
        <f>IF(TblVissersplaatsen[[#This Row],[Naam visser]]&lt;&gt;"",IF($J$11&gt;=26,VLOOKUP(LARGE($K$6:$K$65,ROWS($F$6:F58)),$K$6:$L$65,2,0),VLOOKUP(LARGE($M$6:$M$31,ROWS($F$6:F58)),$M$6:$N$31,2,0)),"")</f>
        <v/>
      </c>
      <c r="H58" s="15"/>
      <c r="I58" s="15"/>
      <c r="J58" s="15"/>
      <c r="K58" s="4" t="str">
        <f ca="1">IF(TblVissersplaatsen[[#This Row],[Naam visser]]&lt;&gt;"",IF($J$11&gt;=26,RAND(),""),"")</f>
        <v/>
      </c>
      <c r="L58" s="4" t="str">
        <f>IF(TblVissersplaatsen[[#This Row],[Naam visser]]&lt;&gt;"",L57+1,"")</f>
        <v/>
      </c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</row>
    <row r="59" spans="1:27" ht="15.6" x14ac:dyDescent="0.3">
      <c r="A59" s="10"/>
      <c r="B59" s="10"/>
      <c r="C59" s="15"/>
      <c r="D59" s="15"/>
      <c r="E59" s="15"/>
      <c r="F59" s="7"/>
      <c r="G59" s="6" t="str">
        <f>IF(TblVissersplaatsen[[#This Row],[Naam visser]]&lt;&gt;"",IF($J$11&gt;=26,VLOOKUP(LARGE($K$6:$K$65,ROWS($F$6:F59)),$K$6:$L$65,2,0),VLOOKUP(LARGE($M$6:$M$31,ROWS($F$6:F59)),$M$6:$N$31,2,0)),"")</f>
        <v/>
      </c>
      <c r="H59" s="15"/>
      <c r="I59" s="15"/>
      <c r="J59" s="15"/>
      <c r="K59" s="4" t="str">
        <f ca="1">IF(TblVissersplaatsen[[#This Row],[Naam visser]]&lt;&gt;"",IF($J$11&gt;=26,RAND(),""),"")</f>
        <v/>
      </c>
      <c r="L59" s="4" t="str">
        <f>IF(TblVissersplaatsen[[#This Row],[Naam visser]]&lt;&gt;"",L58+1,"")</f>
        <v/>
      </c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</row>
    <row r="60" spans="1:27" ht="15.6" x14ac:dyDescent="0.3">
      <c r="A60" s="10"/>
      <c r="B60" s="10"/>
      <c r="C60" s="15"/>
      <c r="D60" s="15"/>
      <c r="E60" s="15"/>
      <c r="F60" s="7"/>
      <c r="G60" s="6" t="str">
        <f>IF(TblVissersplaatsen[[#This Row],[Naam visser]]&lt;&gt;"",IF($J$11&gt;=26,VLOOKUP(LARGE($K$6:$K$65,ROWS($F$6:F60)),$K$6:$L$65,2,0),VLOOKUP(LARGE($M$6:$M$31,ROWS($F$6:F60)),$M$6:$N$31,2,0)),"")</f>
        <v/>
      </c>
      <c r="H60" s="15"/>
      <c r="I60" s="15"/>
      <c r="J60" s="15"/>
      <c r="K60" s="4" t="str">
        <f ca="1">IF(TblVissersplaatsen[[#This Row],[Naam visser]]&lt;&gt;"",IF($J$11&gt;=26,RAND(),""),"")</f>
        <v/>
      </c>
      <c r="L60" s="4" t="str">
        <f>IF(TblVissersplaatsen[[#This Row],[Naam visser]]&lt;&gt;"",L59+1,"")</f>
        <v/>
      </c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</row>
    <row r="61" spans="1:27" ht="15.6" x14ac:dyDescent="0.3">
      <c r="A61" s="10"/>
      <c r="B61" s="10"/>
      <c r="C61" s="15"/>
      <c r="D61" s="15"/>
      <c r="E61" s="15"/>
      <c r="F61" s="7"/>
      <c r="G61" s="6" t="str">
        <f>IF(TblVissersplaatsen[[#This Row],[Naam visser]]&lt;&gt;"",IF($J$11&gt;=26,VLOOKUP(LARGE($K$6:$K$65,ROWS($F$6:F61)),$K$6:$L$65,2,0),VLOOKUP(LARGE($M$6:$M$31,ROWS($F$6:F61)),$M$6:$N$31,2,0)),"")</f>
        <v/>
      </c>
      <c r="H61" s="15"/>
      <c r="I61" s="15"/>
      <c r="J61" s="15"/>
      <c r="K61" s="4" t="str">
        <f ca="1">IF(TblVissersplaatsen[[#This Row],[Naam visser]]&lt;&gt;"",IF($J$11&gt;=26,RAND(),""),"")</f>
        <v/>
      </c>
      <c r="L61" s="4" t="str">
        <f>IF(TblVissersplaatsen[[#This Row],[Naam visser]]&lt;&gt;"",L60+1,"")</f>
        <v/>
      </c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</row>
    <row r="62" spans="1:27" ht="15.6" x14ac:dyDescent="0.3">
      <c r="A62" s="10"/>
      <c r="B62" s="10"/>
      <c r="C62" s="15"/>
      <c r="D62" s="15"/>
      <c r="E62" s="15"/>
      <c r="F62" s="7"/>
      <c r="G62" s="6" t="str">
        <f>IF(TblVissersplaatsen[[#This Row],[Naam visser]]&lt;&gt;"",IF($J$11&gt;=26,VLOOKUP(LARGE($K$6:$K$65,ROWS($F$6:F62)),$K$6:$L$65,2,0),VLOOKUP(LARGE($M$6:$M$31,ROWS($F$6:F62)),$M$6:$N$31,2,0)),"")</f>
        <v/>
      </c>
      <c r="H62" s="15"/>
      <c r="I62" s="15"/>
      <c r="J62" s="15"/>
      <c r="K62" s="4" t="str">
        <f ca="1">IF(TblVissersplaatsen[[#This Row],[Naam visser]]&lt;&gt;"",IF($J$11&gt;=26,RAND(),""),"")</f>
        <v/>
      </c>
      <c r="L62" s="4" t="str">
        <f>IF(TblVissersplaatsen[[#This Row],[Naam visser]]&lt;&gt;"",L61+1,"")</f>
        <v/>
      </c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</row>
    <row r="63" spans="1:27" ht="15.6" x14ac:dyDescent="0.3">
      <c r="A63" s="10"/>
      <c r="B63" s="10"/>
      <c r="C63" s="15"/>
      <c r="D63" s="15"/>
      <c r="E63" s="15"/>
      <c r="F63" s="7"/>
      <c r="G63" s="6" t="str">
        <f>IF(TblVissersplaatsen[[#This Row],[Naam visser]]&lt;&gt;"",IF($J$11&gt;=26,VLOOKUP(LARGE($K$6:$K$65,ROWS($F$6:F63)),$K$6:$L$65,2,0),VLOOKUP(LARGE($M$6:$M$31,ROWS($F$6:F63)),$M$6:$N$31,2,0)),"")</f>
        <v/>
      </c>
      <c r="H63" s="15"/>
      <c r="I63" s="15"/>
      <c r="J63" s="15"/>
      <c r="K63" s="4" t="str">
        <f ca="1">IF(TblVissersplaatsen[[#This Row],[Naam visser]]&lt;&gt;"",IF($J$11&gt;=26,RAND(),""),"")</f>
        <v/>
      </c>
      <c r="L63" s="4" t="str">
        <f>IF(TblVissersplaatsen[[#This Row],[Naam visser]]&lt;&gt;"",L62+1,"")</f>
        <v/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</row>
    <row r="64" spans="1:27" ht="15.6" x14ac:dyDescent="0.3">
      <c r="A64" s="10"/>
      <c r="B64" s="10"/>
      <c r="C64" s="15"/>
      <c r="D64" s="15"/>
      <c r="E64" s="15"/>
      <c r="F64" s="7"/>
      <c r="G64" s="6" t="str">
        <f>IF(TblVissersplaatsen[[#This Row],[Naam visser]]&lt;&gt;"",IF($J$11&gt;=26,VLOOKUP(LARGE($K$6:$K$65,ROWS($F$6:F64)),$K$6:$L$65,2,0),VLOOKUP(LARGE($M$6:$M$31,ROWS($F$6:F64)),$M$6:$N$31,2,0)),"")</f>
        <v/>
      </c>
      <c r="H64" s="15"/>
      <c r="I64" s="15"/>
      <c r="J64" s="15"/>
      <c r="K64" s="4" t="str">
        <f ca="1">IF(TblVissersplaatsen[[#This Row],[Naam visser]]&lt;&gt;"",IF($J$11&gt;=26,RAND(),""),"")</f>
        <v/>
      </c>
      <c r="L64" s="4" t="str">
        <f>IF(TblVissersplaatsen[[#This Row],[Naam visser]]&lt;&gt;"",L63+1,"")</f>
        <v/>
      </c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</row>
    <row r="65" spans="1:27" ht="15.6" x14ac:dyDescent="0.3">
      <c r="A65" s="10"/>
      <c r="B65" s="10"/>
      <c r="C65" s="15"/>
      <c r="D65" s="15"/>
      <c r="E65" s="15"/>
      <c r="F65" s="7"/>
      <c r="G65" s="6" t="str">
        <f>IF(TblVissersplaatsen[[#This Row],[Naam visser]]&lt;&gt;"",IF($J$11&gt;=26,VLOOKUP(LARGE($K$6:$K$65,ROWS($F$6:F65)),$K$6:$L$65,2,0),VLOOKUP(LARGE($M$6:$M$31,ROWS($F$6:F65)),$M$6:$N$31,2,0)),"")</f>
        <v/>
      </c>
      <c r="H65" s="15"/>
      <c r="I65" s="15"/>
      <c r="J65" s="15"/>
      <c r="K65" s="4" t="str">
        <f ca="1">IF(TblVissersplaatsen[[#This Row],[Naam visser]]&lt;&gt;"",IF($J$11&gt;=26,RAND(),""),"")</f>
        <v/>
      </c>
      <c r="L65" s="4" t="str">
        <f>IF(TblVissersplaatsen[[#This Row],[Naam visser]]&lt;&gt;"",L64+1,"")</f>
        <v/>
      </c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x14ac:dyDescent="0.3">
      <c r="A66" s="10"/>
      <c r="B66" s="10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</row>
    <row r="67" spans="1:27" x14ac:dyDescent="0.3">
      <c r="A67" s="10"/>
      <c r="B67" s="10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</row>
    <row r="68" spans="1:27" x14ac:dyDescent="0.3">
      <c r="A68" s="10"/>
      <c r="B68" s="10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</row>
    <row r="69" spans="1:27" x14ac:dyDescent="0.3">
      <c r="A69" s="10"/>
      <c r="B69" s="10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</row>
    <row r="70" spans="1:27" x14ac:dyDescent="0.3">
      <c r="A70" s="10"/>
      <c r="B70" s="10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</row>
  </sheetData>
  <sheetProtection selectLockedCells="1"/>
  <mergeCells count="2">
    <mergeCell ref="F1:N3"/>
    <mergeCell ref="J4:O5"/>
  </mergeCells>
  <dataValidations count="1">
    <dataValidation type="custom" allowBlank="1" showInputMessage="1" showErrorMessage="1" error="dubbele waarde" sqref="N6:N31" xr:uid="{C9F0D1FF-8E2B-41A4-A3DE-D885360077BE}">
      <formula1>COUNTIF($N$6:N6,N6)&lt;2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4214-775B-4213-AF87-5D9CDB4A17ED}">
  <sheetPr codeName="Blad2"/>
  <dimension ref="A1:X76"/>
  <sheetViews>
    <sheetView showGridLines="0" showRowColHeaders="0" zoomScale="87" zoomScaleNormal="87" workbookViewId="0">
      <selection activeCell="C4" sqref="C4"/>
    </sheetView>
  </sheetViews>
  <sheetFormatPr defaultColWidth="8.88671875" defaultRowHeight="14.4" x14ac:dyDescent="0.3"/>
  <cols>
    <col min="2" max="2" width="19.109375" style="1" customWidth="1"/>
    <col min="3" max="3" width="28.21875" style="1" customWidth="1"/>
    <col min="4" max="4" width="17.77734375" style="3" customWidth="1"/>
    <col min="5" max="5" width="21.5546875" style="1" bestFit="1" customWidth="1"/>
    <col min="8" max="8" width="12.44140625" customWidth="1"/>
    <col min="9" max="9" width="14.77734375" customWidth="1"/>
    <col min="10" max="10" width="12.44140625" customWidth="1"/>
    <col min="11" max="11" width="9.77734375" customWidth="1"/>
    <col min="12" max="12" width="7.21875" customWidth="1"/>
    <col min="13" max="16" width="12.44140625" customWidth="1"/>
    <col min="17" max="17" width="9" customWidth="1"/>
    <col min="18" max="18" width="9.44140625" customWidth="1"/>
    <col min="19" max="19" width="17.88671875" customWidth="1"/>
  </cols>
  <sheetData>
    <row r="1" spans="1:24" ht="14.4" customHeight="1" x14ac:dyDescent="0.3">
      <c r="A1" s="10"/>
      <c r="B1" s="10"/>
      <c r="C1" s="10"/>
      <c r="D1" s="10"/>
      <c r="E1" s="10"/>
      <c r="F1" s="10"/>
      <c r="G1" s="10"/>
      <c r="H1" s="10"/>
      <c r="I1" s="37" t="s">
        <v>6</v>
      </c>
      <c r="J1" s="37"/>
      <c r="K1" s="37"/>
      <c r="L1" s="37"/>
      <c r="M1" s="37"/>
      <c r="N1" s="37"/>
      <c r="O1" s="37"/>
      <c r="P1" s="37"/>
      <c r="Q1" s="37"/>
      <c r="R1" s="37"/>
      <c r="S1" s="37"/>
      <c r="T1" s="1"/>
      <c r="U1" s="1"/>
      <c r="V1" s="1"/>
      <c r="W1" s="1"/>
      <c r="X1" s="1"/>
    </row>
    <row r="2" spans="1:24" ht="14.4" customHeight="1" x14ac:dyDescent="0.3">
      <c r="A2" s="10"/>
      <c r="B2" s="10"/>
      <c r="C2" s="10"/>
      <c r="D2" s="10"/>
      <c r="E2" s="10"/>
      <c r="F2" s="10"/>
      <c r="G2" s="10"/>
      <c r="H2" s="10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1"/>
      <c r="U2" s="1"/>
      <c r="V2" s="1"/>
      <c r="W2" s="1"/>
      <c r="X2" s="1"/>
    </row>
    <row r="3" spans="1:24" ht="14.4" customHeight="1" x14ac:dyDescent="0.3">
      <c r="A3" s="10"/>
      <c r="B3" s="11" t="s">
        <v>5</v>
      </c>
      <c r="C3" s="19" t="s">
        <v>0</v>
      </c>
      <c r="D3" s="19" t="s">
        <v>1</v>
      </c>
      <c r="E3" s="12" t="s">
        <v>4</v>
      </c>
      <c r="F3" s="10"/>
      <c r="G3" s="10"/>
      <c r="H3" s="10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1"/>
      <c r="U3" s="1"/>
      <c r="V3" s="1"/>
      <c r="W3" s="1"/>
      <c r="X3" s="1"/>
    </row>
    <row r="4" spans="1:24" ht="15.6" x14ac:dyDescent="0.3">
      <c r="A4" s="10"/>
      <c r="B4" s="9">
        <v>1</v>
      </c>
      <c r="C4" s="20"/>
      <c r="D4" s="23"/>
      <c r="E4" s="2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"/>
      <c r="U4" s="1"/>
      <c r="V4" s="1"/>
      <c r="W4" s="1"/>
      <c r="X4" s="1"/>
    </row>
    <row r="5" spans="1:24" ht="15.6" x14ac:dyDescent="0.3">
      <c r="A5" s="10"/>
      <c r="B5" s="9">
        <v>2</v>
      </c>
      <c r="C5" s="21"/>
      <c r="D5" s="23"/>
      <c r="E5" s="28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"/>
      <c r="U5" s="1"/>
      <c r="V5" s="1"/>
      <c r="W5" s="1"/>
      <c r="X5" s="1"/>
    </row>
    <row r="6" spans="1:24" ht="15.6" x14ac:dyDescent="0.3">
      <c r="A6" s="10"/>
      <c r="B6" s="9">
        <v>3</v>
      </c>
      <c r="C6" s="21"/>
      <c r="D6" s="23"/>
      <c r="E6" s="28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"/>
      <c r="U6" s="1"/>
      <c r="V6" s="1"/>
      <c r="W6" s="1"/>
      <c r="X6" s="1"/>
    </row>
    <row r="7" spans="1:24" ht="15.6" x14ac:dyDescent="0.3">
      <c r="A7" s="10"/>
      <c r="B7" s="9">
        <v>4</v>
      </c>
      <c r="C7" s="21"/>
      <c r="D7" s="23"/>
      <c r="E7" s="28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"/>
      <c r="U7" s="1"/>
      <c r="V7" s="1"/>
      <c r="W7" s="1"/>
      <c r="X7" s="1"/>
    </row>
    <row r="8" spans="1:24" ht="15.6" x14ac:dyDescent="0.3">
      <c r="A8" s="10"/>
      <c r="B8" s="9">
        <v>5</v>
      </c>
      <c r="C8" s="21"/>
      <c r="D8" s="23"/>
      <c r="E8" s="28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"/>
      <c r="U8" s="1"/>
      <c r="V8" s="1"/>
      <c r="W8" s="1"/>
      <c r="X8" s="1"/>
    </row>
    <row r="9" spans="1:24" ht="15.6" x14ac:dyDescent="0.3">
      <c r="A9" s="10"/>
      <c r="B9" s="9">
        <v>6</v>
      </c>
      <c r="C9" s="21"/>
      <c r="D9" s="23"/>
      <c r="E9" s="28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"/>
      <c r="U9" s="1"/>
      <c r="V9" s="1"/>
      <c r="W9" s="1"/>
      <c r="X9" s="1"/>
    </row>
    <row r="10" spans="1:24" ht="15.6" x14ac:dyDescent="0.3">
      <c r="A10" s="10"/>
      <c r="B10" s="9">
        <v>7</v>
      </c>
      <c r="C10" s="21"/>
      <c r="D10" s="23"/>
      <c r="E10" s="28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"/>
      <c r="U10" s="1"/>
      <c r="V10" s="1"/>
      <c r="W10" s="1"/>
      <c r="X10" s="1"/>
    </row>
    <row r="11" spans="1:24" ht="15.6" x14ac:dyDescent="0.3">
      <c r="A11" s="10"/>
      <c r="B11" s="9">
        <v>8</v>
      </c>
      <c r="C11" s="21"/>
      <c r="D11" s="23"/>
      <c r="E11" s="28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"/>
      <c r="U11" s="1"/>
      <c r="V11" s="1"/>
      <c r="W11" s="1"/>
      <c r="X11" s="1"/>
    </row>
    <row r="12" spans="1:24" ht="15.6" x14ac:dyDescent="0.3">
      <c r="A12" s="10"/>
      <c r="B12" s="9">
        <v>9</v>
      </c>
      <c r="C12" s="21"/>
      <c r="D12" s="23"/>
      <c r="E12" s="28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"/>
      <c r="U12" s="1"/>
      <c r="V12" s="1"/>
      <c r="W12" s="1"/>
      <c r="X12" s="1"/>
    </row>
    <row r="13" spans="1:24" ht="23.4" x14ac:dyDescent="0.45">
      <c r="A13" s="10"/>
      <c r="B13" s="9">
        <v>10</v>
      </c>
      <c r="C13" s="21"/>
      <c r="D13" s="23"/>
      <c r="E13" s="28"/>
      <c r="F13" s="10"/>
      <c r="G13" s="10"/>
      <c r="H13" s="10"/>
      <c r="I13" s="10"/>
      <c r="J13" s="10"/>
      <c r="K13" s="10"/>
      <c r="L13" s="10"/>
      <c r="M13" s="41" t="str">
        <f>IF(E4&lt;&gt;"",VLOOKUP(B4,B4:C63,2,0),"")</f>
        <v/>
      </c>
      <c r="N13" s="41"/>
      <c r="O13" s="41"/>
      <c r="P13" s="10"/>
      <c r="Q13" s="10"/>
      <c r="R13" s="10"/>
      <c r="S13" s="10"/>
      <c r="T13" s="1"/>
      <c r="U13" s="1"/>
      <c r="V13" s="1"/>
      <c r="W13" s="1"/>
      <c r="X13" s="1"/>
    </row>
    <row r="14" spans="1:24" ht="15.6" x14ac:dyDescent="0.3">
      <c r="A14" s="10"/>
      <c r="B14" s="9">
        <v>11</v>
      </c>
      <c r="C14" s="21"/>
      <c r="D14" s="23"/>
      <c r="E14" s="28"/>
      <c r="F14" s="10"/>
      <c r="G14" s="10"/>
      <c r="H14" s="10"/>
      <c r="I14" s="10"/>
      <c r="J14" s="10"/>
      <c r="K14" s="10"/>
      <c r="L14" s="10"/>
      <c r="M14" s="39">
        <v>1</v>
      </c>
      <c r="N14" s="39"/>
      <c r="O14" s="39"/>
      <c r="P14" s="10"/>
      <c r="Q14" s="10"/>
      <c r="R14" s="10"/>
      <c r="S14" s="10"/>
      <c r="T14" s="1"/>
      <c r="U14" s="1"/>
      <c r="V14" s="1"/>
      <c r="W14" s="1"/>
      <c r="X14" s="1"/>
    </row>
    <row r="15" spans="1:24" ht="25.8" x14ac:dyDescent="0.5">
      <c r="A15" s="10"/>
      <c r="B15" s="9">
        <v>12</v>
      </c>
      <c r="C15" s="21"/>
      <c r="D15" s="23"/>
      <c r="E15" s="28"/>
      <c r="F15" s="10"/>
      <c r="G15" s="10"/>
      <c r="H15" s="10"/>
      <c r="I15" s="10"/>
      <c r="J15" s="10"/>
      <c r="K15" s="10"/>
      <c r="L15" s="10"/>
      <c r="M15" s="39"/>
      <c r="N15" s="39"/>
      <c r="O15" s="39"/>
      <c r="P15" s="42" t="str">
        <f>IF(E6&lt;&gt;"",VLOOKUP(B6,B4:C63,2,0),"")</f>
        <v/>
      </c>
      <c r="Q15" s="42"/>
      <c r="R15" s="42"/>
      <c r="S15" s="10"/>
      <c r="T15" s="1"/>
      <c r="U15" s="1"/>
      <c r="V15" s="1"/>
      <c r="W15" s="1"/>
      <c r="X15" s="1"/>
    </row>
    <row r="16" spans="1:24" ht="21" x14ac:dyDescent="0.4">
      <c r="A16" s="10"/>
      <c r="B16" s="9">
        <v>13</v>
      </c>
      <c r="C16" s="21"/>
      <c r="D16" s="23"/>
      <c r="E16" s="28"/>
      <c r="F16" s="10"/>
      <c r="G16" s="10"/>
      <c r="H16" s="10"/>
      <c r="I16" s="10"/>
      <c r="J16" s="40" t="str">
        <f>IF(E5&lt;&gt;"",VLOOKUP(B5,B4:C63,2,0),"")</f>
        <v/>
      </c>
      <c r="K16" s="40"/>
      <c r="L16" s="40"/>
      <c r="M16" s="39"/>
      <c r="N16" s="39"/>
      <c r="O16" s="39"/>
      <c r="P16" s="38">
        <v>3</v>
      </c>
      <c r="Q16" s="38"/>
      <c r="R16" s="38"/>
      <c r="S16" s="10"/>
      <c r="T16" s="1"/>
      <c r="U16" s="1"/>
      <c r="V16" s="1"/>
      <c r="W16" s="1"/>
      <c r="X16" s="1"/>
    </row>
    <row r="17" spans="1:24" ht="15.6" x14ac:dyDescent="0.3">
      <c r="A17" s="10"/>
      <c r="B17" s="9">
        <v>14</v>
      </c>
      <c r="C17" s="21"/>
      <c r="D17" s="23"/>
      <c r="E17" s="28"/>
      <c r="F17" s="10"/>
      <c r="G17" s="10"/>
      <c r="H17" s="10"/>
      <c r="I17" s="10"/>
      <c r="J17" s="38">
        <v>2</v>
      </c>
      <c r="K17" s="38"/>
      <c r="L17" s="38"/>
      <c r="M17" s="39"/>
      <c r="N17" s="39"/>
      <c r="O17" s="39"/>
      <c r="P17" s="38"/>
      <c r="Q17" s="38"/>
      <c r="R17" s="38"/>
      <c r="S17" s="10"/>
      <c r="T17" s="1"/>
      <c r="U17" s="1"/>
      <c r="V17" s="1"/>
      <c r="W17" s="1"/>
      <c r="X17" s="1"/>
    </row>
    <row r="18" spans="1:24" ht="15.6" x14ac:dyDescent="0.3">
      <c r="A18" s="10"/>
      <c r="B18" s="9">
        <v>15</v>
      </c>
      <c r="C18" s="21"/>
      <c r="D18" s="23"/>
      <c r="E18" s="28"/>
      <c r="F18" s="10"/>
      <c r="G18" s="10"/>
      <c r="H18" s="10"/>
      <c r="I18" s="10"/>
      <c r="J18" s="38"/>
      <c r="K18" s="38"/>
      <c r="L18" s="38"/>
      <c r="M18" s="39"/>
      <c r="N18" s="39"/>
      <c r="O18" s="39"/>
      <c r="P18" s="38"/>
      <c r="Q18" s="38"/>
      <c r="R18" s="38"/>
      <c r="S18" s="10"/>
      <c r="T18" s="1"/>
      <c r="U18" s="1"/>
      <c r="V18" s="1"/>
      <c r="W18" s="1"/>
      <c r="X18" s="1"/>
    </row>
    <row r="19" spans="1:24" ht="15.6" x14ac:dyDescent="0.3">
      <c r="A19" s="10"/>
      <c r="B19" s="9">
        <v>16</v>
      </c>
      <c r="C19" s="21"/>
      <c r="D19" s="23"/>
      <c r="E19" s="28"/>
      <c r="F19" s="10"/>
      <c r="G19" s="10"/>
      <c r="H19" s="10"/>
      <c r="I19" s="10"/>
      <c r="J19" s="38"/>
      <c r="K19" s="38"/>
      <c r="L19" s="38"/>
      <c r="M19" s="39"/>
      <c r="N19" s="39"/>
      <c r="O19" s="39"/>
      <c r="P19" s="38"/>
      <c r="Q19" s="38"/>
      <c r="R19" s="38"/>
      <c r="S19" s="10"/>
      <c r="T19" s="1"/>
      <c r="U19" s="1"/>
      <c r="V19" s="1"/>
      <c r="W19" s="1"/>
      <c r="X19" s="1"/>
    </row>
    <row r="20" spans="1:24" ht="15.6" x14ac:dyDescent="0.3">
      <c r="A20" s="10"/>
      <c r="B20" s="9">
        <v>17</v>
      </c>
      <c r="C20" s="21"/>
      <c r="D20" s="23"/>
      <c r="E20" s="28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"/>
      <c r="U20" s="1"/>
      <c r="V20" s="1"/>
      <c r="W20" s="1"/>
      <c r="X20" s="1"/>
    </row>
    <row r="21" spans="1:24" ht="15.6" x14ac:dyDescent="0.3">
      <c r="A21" s="10"/>
      <c r="B21" s="9">
        <v>18</v>
      </c>
      <c r="C21" s="21"/>
      <c r="D21" s="23"/>
      <c r="E21" s="28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"/>
      <c r="U21" s="1"/>
      <c r="V21" s="1"/>
      <c r="W21" s="1"/>
      <c r="X21" s="1"/>
    </row>
    <row r="22" spans="1:24" ht="15.6" x14ac:dyDescent="0.3">
      <c r="A22" s="10"/>
      <c r="B22" s="9">
        <v>19</v>
      </c>
      <c r="C22" s="21"/>
      <c r="D22" s="23"/>
      <c r="E22" s="28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"/>
      <c r="U22" s="1"/>
      <c r="V22" s="1"/>
      <c r="W22" s="1"/>
      <c r="X22" s="1"/>
    </row>
    <row r="23" spans="1:24" ht="15.6" x14ac:dyDescent="0.3">
      <c r="A23" s="10"/>
      <c r="B23" s="9">
        <v>20</v>
      </c>
      <c r="C23" s="21"/>
      <c r="D23" s="23"/>
      <c r="E23" s="28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"/>
      <c r="U23" s="1"/>
      <c r="V23" s="1"/>
      <c r="W23" s="1"/>
      <c r="X23" s="1"/>
    </row>
    <row r="24" spans="1:24" ht="15.6" x14ac:dyDescent="0.3">
      <c r="A24" s="10"/>
      <c r="B24" s="9">
        <v>21</v>
      </c>
      <c r="C24" s="21"/>
      <c r="D24" s="23"/>
      <c r="E24" s="28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"/>
      <c r="U24" s="1"/>
      <c r="V24" s="1"/>
      <c r="W24" s="1"/>
      <c r="X24" s="1"/>
    </row>
    <row r="25" spans="1:24" ht="15.6" x14ac:dyDescent="0.3">
      <c r="A25" s="10"/>
      <c r="B25" s="9">
        <v>22</v>
      </c>
      <c r="C25" s="21"/>
      <c r="D25" s="23"/>
      <c r="E25" s="28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"/>
      <c r="U25" s="1"/>
      <c r="V25" s="1"/>
      <c r="W25" s="1"/>
      <c r="X25" s="1"/>
    </row>
    <row r="26" spans="1:24" ht="15.6" x14ac:dyDescent="0.3">
      <c r="A26" s="10"/>
      <c r="B26" s="9">
        <v>23</v>
      </c>
      <c r="C26" s="21"/>
      <c r="D26" s="23"/>
      <c r="E26" s="28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"/>
      <c r="U26" s="1"/>
      <c r="V26" s="1"/>
      <c r="W26" s="1"/>
      <c r="X26" s="1"/>
    </row>
    <row r="27" spans="1:24" ht="15.6" x14ac:dyDescent="0.3">
      <c r="A27" s="10"/>
      <c r="B27" s="9">
        <v>24</v>
      </c>
      <c r="C27" s="21"/>
      <c r="D27" s="23"/>
      <c r="E27" s="28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"/>
      <c r="U27" s="1"/>
      <c r="V27" s="1"/>
      <c r="W27" s="1"/>
      <c r="X27" s="1"/>
    </row>
    <row r="28" spans="1:24" ht="15.6" x14ac:dyDescent="0.3">
      <c r="A28" s="10"/>
      <c r="B28" s="9">
        <v>25</v>
      </c>
      <c r="C28" s="21"/>
      <c r="D28" s="23"/>
      <c r="E28" s="28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"/>
      <c r="U28" s="1"/>
      <c r="V28" s="1"/>
      <c r="W28" s="1"/>
      <c r="X28" s="1"/>
    </row>
    <row r="29" spans="1:24" ht="15.6" x14ac:dyDescent="0.3">
      <c r="A29" s="10"/>
      <c r="B29" s="9">
        <v>26</v>
      </c>
      <c r="C29" s="21"/>
      <c r="D29" s="23"/>
      <c r="E29" s="28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"/>
      <c r="U29" s="1"/>
      <c r="V29" s="1"/>
      <c r="W29" s="1"/>
      <c r="X29" s="1"/>
    </row>
    <row r="30" spans="1:24" ht="15.6" x14ac:dyDescent="0.3">
      <c r="A30" s="10"/>
      <c r="B30" s="9">
        <v>27</v>
      </c>
      <c r="C30" s="21"/>
      <c r="D30" s="23"/>
      <c r="E30" s="28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"/>
      <c r="U30" s="1"/>
      <c r="V30" s="1"/>
      <c r="W30" s="1"/>
      <c r="X30" s="1"/>
    </row>
    <row r="31" spans="1:24" ht="15.6" x14ac:dyDescent="0.3">
      <c r="A31" s="10"/>
      <c r="B31" s="9">
        <v>28</v>
      </c>
      <c r="C31" s="21"/>
      <c r="D31" s="23"/>
      <c r="E31" s="28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"/>
      <c r="U31" s="1"/>
      <c r="V31" s="1"/>
      <c r="W31" s="1"/>
      <c r="X31" s="1"/>
    </row>
    <row r="32" spans="1:24" ht="15.6" x14ac:dyDescent="0.3">
      <c r="A32" s="10"/>
      <c r="B32" s="9">
        <v>29</v>
      </c>
      <c r="C32" s="21"/>
      <c r="D32" s="23"/>
      <c r="E32" s="28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"/>
      <c r="U32" s="1"/>
      <c r="V32" s="1"/>
      <c r="W32" s="1"/>
      <c r="X32" s="1"/>
    </row>
    <row r="33" spans="1:24" ht="15.6" x14ac:dyDescent="0.3">
      <c r="A33" s="10"/>
      <c r="B33" s="9">
        <v>30</v>
      </c>
      <c r="C33" s="21"/>
      <c r="D33" s="23"/>
      <c r="E33" s="28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"/>
      <c r="U33" s="1"/>
      <c r="V33" s="1"/>
      <c r="W33" s="1"/>
      <c r="X33" s="1"/>
    </row>
    <row r="34" spans="1:24" ht="15.6" x14ac:dyDescent="0.3">
      <c r="A34" s="10"/>
      <c r="B34" s="9">
        <v>31</v>
      </c>
      <c r="C34" s="21"/>
      <c r="D34" s="23"/>
      <c r="E34" s="28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"/>
      <c r="U34" s="1"/>
      <c r="V34" s="1"/>
      <c r="W34" s="1"/>
      <c r="X34" s="1"/>
    </row>
    <row r="35" spans="1:24" ht="15.6" x14ac:dyDescent="0.3">
      <c r="A35" s="10"/>
      <c r="B35" s="9">
        <v>32</v>
      </c>
      <c r="C35" s="21"/>
      <c r="D35" s="23"/>
      <c r="E35" s="28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"/>
      <c r="U35" s="1"/>
      <c r="V35" s="1"/>
      <c r="W35" s="1"/>
      <c r="X35" s="1"/>
    </row>
    <row r="36" spans="1:24" ht="15.6" x14ac:dyDescent="0.3">
      <c r="A36" s="10"/>
      <c r="B36" s="9">
        <v>33</v>
      </c>
      <c r="C36" s="21"/>
      <c r="D36" s="23"/>
      <c r="E36" s="28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"/>
      <c r="U36" s="1"/>
      <c r="V36" s="1"/>
      <c r="W36" s="1"/>
      <c r="X36" s="1"/>
    </row>
    <row r="37" spans="1:24" ht="15.6" x14ac:dyDescent="0.3">
      <c r="A37" s="10"/>
      <c r="B37" s="9">
        <v>34</v>
      </c>
      <c r="C37" s="21"/>
      <c r="D37" s="23"/>
      <c r="E37" s="28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"/>
      <c r="U37" s="1"/>
      <c r="V37" s="1"/>
      <c r="W37" s="1"/>
      <c r="X37" s="1"/>
    </row>
    <row r="38" spans="1:24" ht="15.6" x14ac:dyDescent="0.3">
      <c r="A38" s="10"/>
      <c r="B38" s="9">
        <v>35</v>
      </c>
      <c r="C38" s="21"/>
      <c r="D38" s="23"/>
      <c r="E38" s="28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"/>
      <c r="U38" s="1"/>
      <c r="V38" s="1"/>
      <c r="W38" s="1"/>
      <c r="X38" s="1"/>
    </row>
    <row r="39" spans="1:24" ht="15.6" x14ac:dyDescent="0.3">
      <c r="A39" s="10"/>
      <c r="B39" s="9">
        <v>36</v>
      </c>
      <c r="C39" s="21"/>
      <c r="D39" s="23"/>
      <c r="E39" s="28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"/>
      <c r="U39" s="1"/>
      <c r="V39" s="1"/>
      <c r="W39" s="1"/>
      <c r="X39" s="1"/>
    </row>
    <row r="40" spans="1:24" ht="15.6" x14ac:dyDescent="0.3">
      <c r="A40" s="10"/>
      <c r="B40" s="9">
        <v>37</v>
      </c>
      <c r="C40" s="21"/>
      <c r="D40" s="23"/>
      <c r="E40" s="28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"/>
      <c r="U40" s="1"/>
      <c r="V40" s="1"/>
      <c r="W40" s="1"/>
      <c r="X40" s="1"/>
    </row>
    <row r="41" spans="1:24" ht="15.6" x14ac:dyDescent="0.3">
      <c r="A41" s="10"/>
      <c r="B41" s="9">
        <v>38</v>
      </c>
      <c r="C41" s="21"/>
      <c r="D41" s="23"/>
      <c r="E41" s="28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"/>
      <c r="U41" s="1"/>
      <c r="V41" s="1"/>
      <c r="W41" s="1"/>
      <c r="X41" s="1"/>
    </row>
    <row r="42" spans="1:24" ht="15.6" x14ac:dyDescent="0.3">
      <c r="A42" s="10"/>
      <c r="B42" s="9">
        <v>39</v>
      </c>
      <c r="C42" s="21"/>
      <c r="D42" s="23"/>
      <c r="E42" s="28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"/>
      <c r="U42" s="1"/>
      <c r="V42" s="1"/>
      <c r="W42" s="1"/>
      <c r="X42" s="1"/>
    </row>
    <row r="43" spans="1:24" ht="15.6" x14ac:dyDescent="0.3">
      <c r="A43" s="10"/>
      <c r="B43" s="9">
        <v>40</v>
      </c>
      <c r="C43" s="21"/>
      <c r="D43" s="23"/>
      <c r="E43" s="28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"/>
      <c r="U43" s="1"/>
      <c r="V43" s="1"/>
      <c r="W43" s="1"/>
      <c r="X43" s="1"/>
    </row>
    <row r="44" spans="1:24" ht="15.6" x14ac:dyDescent="0.3">
      <c r="A44" s="10"/>
      <c r="B44" s="9">
        <v>41</v>
      </c>
      <c r="C44" s="21"/>
      <c r="D44" s="23"/>
      <c r="E44" s="28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"/>
      <c r="U44" s="1"/>
      <c r="V44" s="1"/>
      <c r="W44" s="1"/>
      <c r="X44" s="1"/>
    </row>
    <row r="45" spans="1:24" ht="15.6" x14ac:dyDescent="0.3">
      <c r="A45" s="10"/>
      <c r="B45" s="9">
        <v>42</v>
      </c>
      <c r="C45" s="21"/>
      <c r="D45" s="23"/>
      <c r="E45" s="28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"/>
      <c r="U45" s="1"/>
      <c r="V45" s="1"/>
      <c r="W45" s="1"/>
      <c r="X45" s="1"/>
    </row>
    <row r="46" spans="1:24" ht="15.6" x14ac:dyDescent="0.3">
      <c r="A46" s="10"/>
      <c r="B46" s="9">
        <v>43</v>
      </c>
      <c r="C46" s="21"/>
      <c r="D46" s="23"/>
      <c r="E46" s="28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"/>
      <c r="U46" s="1"/>
      <c r="V46" s="1"/>
      <c r="W46" s="1"/>
      <c r="X46" s="1"/>
    </row>
    <row r="47" spans="1:24" ht="15.6" x14ac:dyDescent="0.3">
      <c r="A47" s="10"/>
      <c r="B47" s="9">
        <v>44</v>
      </c>
      <c r="C47" s="21"/>
      <c r="D47" s="23"/>
      <c r="E47" s="28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"/>
      <c r="U47" s="1"/>
      <c r="V47" s="1"/>
      <c r="W47" s="1"/>
      <c r="X47" s="1"/>
    </row>
    <row r="48" spans="1:24" ht="15.6" x14ac:dyDescent="0.3">
      <c r="A48" s="10"/>
      <c r="B48" s="9">
        <v>45</v>
      </c>
      <c r="C48" s="21"/>
      <c r="D48" s="23"/>
      <c r="E48" s="28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"/>
      <c r="U48" s="1"/>
      <c r="V48" s="1"/>
      <c r="W48" s="1"/>
      <c r="X48" s="1"/>
    </row>
    <row r="49" spans="1:24" ht="15.6" x14ac:dyDescent="0.3">
      <c r="A49" s="10"/>
      <c r="B49" s="9">
        <v>46</v>
      </c>
      <c r="C49" s="21"/>
      <c r="D49" s="23"/>
      <c r="E49" s="28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"/>
      <c r="U49" s="1"/>
      <c r="V49" s="1"/>
      <c r="W49" s="1"/>
      <c r="X49" s="1"/>
    </row>
    <row r="50" spans="1:24" ht="15.6" x14ac:dyDescent="0.3">
      <c r="A50" s="10"/>
      <c r="B50" s="9">
        <v>47</v>
      </c>
      <c r="C50" s="21"/>
      <c r="D50" s="23"/>
      <c r="E50" s="28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"/>
      <c r="U50" s="1"/>
      <c r="V50" s="1"/>
      <c r="W50" s="1"/>
      <c r="X50" s="1"/>
    </row>
    <row r="51" spans="1:24" ht="15.6" x14ac:dyDescent="0.3">
      <c r="A51" s="10"/>
      <c r="B51" s="9">
        <v>48</v>
      </c>
      <c r="C51" s="21"/>
      <c r="D51" s="23"/>
      <c r="E51" s="28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"/>
      <c r="U51" s="1"/>
      <c r="V51" s="1"/>
      <c r="W51" s="1"/>
      <c r="X51" s="1"/>
    </row>
    <row r="52" spans="1:24" ht="15.6" x14ac:dyDescent="0.3">
      <c r="A52" s="10"/>
      <c r="B52" s="9">
        <v>49</v>
      </c>
      <c r="C52" s="21"/>
      <c r="D52" s="23"/>
      <c r="E52" s="28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"/>
      <c r="U52" s="1"/>
      <c r="V52" s="1"/>
      <c r="W52" s="1"/>
      <c r="X52" s="1"/>
    </row>
    <row r="53" spans="1:24" ht="15.6" x14ac:dyDescent="0.3">
      <c r="A53" s="10"/>
      <c r="B53" s="9">
        <v>50</v>
      </c>
      <c r="C53" s="21"/>
      <c r="D53" s="23"/>
      <c r="E53" s="28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"/>
      <c r="U53" s="1"/>
      <c r="V53" s="1"/>
      <c r="W53" s="1"/>
      <c r="X53" s="1"/>
    </row>
    <row r="54" spans="1:24" ht="15.6" x14ac:dyDescent="0.3">
      <c r="A54" s="10"/>
      <c r="B54" s="9">
        <v>51</v>
      </c>
      <c r="C54" s="21"/>
      <c r="D54" s="23"/>
      <c r="E54" s="28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"/>
      <c r="U54" s="1"/>
      <c r="V54" s="1"/>
      <c r="W54" s="1"/>
      <c r="X54" s="1"/>
    </row>
    <row r="55" spans="1:24" ht="15.6" x14ac:dyDescent="0.3">
      <c r="A55" s="10"/>
      <c r="B55" s="9">
        <v>52</v>
      </c>
      <c r="C55" s="21"/>
      <c r="D55" s="23"/>
      <c r="E55" s="28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"/>
      <c r="U55" s="1"/>
      <c r="V55" s="1"/>
      <c r="W55" s="1"/>
      <c r="X55" s="1"/>
    </row>
    <row r="56" spans="1:24" ht="15.6" x14ac:dyDescent="0.3">
      <c r="A56" s="10"/>
      <c r="B56" s="9">
        <v>53</v>
      </c>
      <c r="C56" s="21"/>
      <c r="D56" s="23"/>
      <c r="E56" s="28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"/>
      <c r="U56" s="1"/>
      <c r="V56" s="1"/>
      <c r="W56" s="1"/>
      <c r="X56" s="1"/>
    </row>
    <row r="57" spans="1:24" ht="15.6" x14ac:dyDescent="0.3">
      <c r="A57" s="10"/>
      <c r="B57" s="9">
        <v>54</v>
      </c>
      <c r="C57" s="21"/>
      <c r="D57" s="23"/>
      <c r="E57" s="28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"/>
      <c r="U57" s="1"/>
      <c r="V57" s="1"/>
      <c r="W57" s="1"/>
      <c r="X57" s="1"/>
    </row>
    <row r="58" spans="1:24" ht="15.6" x14ac:dyDescent="0.3">
      <c r="A58" s="10"/>
      <c r="B58" s="9">
        <v>55</v>
      </c>
      <c r="C58" s="21"/>
      <c r="D58" s="23"/>
      <c r="E58" s="28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"/>
      <c r="U58" s="1"/>
      <c r="V58" s="1"/>
      <c r="W58" s="1"/>
      <c r="X58" s="1"/>
    </row>
    <row r="59" spans="1:24" ht="15.6" x14ac:dyDescent="0.3">
      <c r="A59" s="10"/>
      <c r="B59" s="9">
        <v>56</v>
      </c>
      <c r="C59" s="21"/>
      <c r="D59" s="23"/>
      <c r="E59" s="28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"/>
      <c r="U59" s="1"/>
      <c r="V59" s="1"/>
      <c r="W59" s="1"/>
      <c r="X59" s="1"/>
    </row>
    <row r="60" spans="1:24" ht="15.6" x14ac:dyDescent="0.3">
      <c r="A60" s="10"/>
      <c r="B60" s="9">
        <v>57</v>
      </c>
      <c r="C60" s="21"/>
      <c r="D60" s="23"/>
      <c r="E60" s="28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"/>
      <c r="U60" s="1"/>
      <c r="V60" s="1"/>
      <c r="W60" s="1"/>
      <c r="X60" s="1"/>
    </row>
    <row r="61" spans="1:24" ht="15.6" x14ac:dyDescent="0.3">
      <c r="A61" s="10"/>
      <c r="B61" s="9">
        <v>58</v>
      </c>
      <c r="C61" s="21"/>
      <c r="D61" s="23"/>
      <c r="E61" s="28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"/>
      <c r="U61" s="1"/>
      <c r="V61" s="1"/>
      <c r="W61" s="1"/>
      <c r="X61" s="1"/>
    </row>
    <row r="62" spans="1:24" ht="15.6" x14ac:dyDescent="0.3">
      <c r="A62" s="10"/>
      <c r="B62" s="9">
        <v>59</v>
      </c>
      <c r="C62" s="21"/>
      <c r="D62" s="23"/>
      <c r="E62" s="28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"/>
      <c r="U62" s="1"/>
      <c r="V62" s="1"/>
      <c r="W62" s="1"/>
      <c r="X62" s="1"/>
    </row>
    <row r="63" spans="1:24" ht="15.6" x14ac:dyDescent="0.3">
      <c r="A63" s="10"/>
      <c r="B63" s="9">
        <v>60</v>
      </c>
      <c r="C63" s="22"/>
      <c r="D63" s="23"/>
      <c r="E63" s="2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"/>
      <c r="U63" s="1"/>
      <c r="V63" s="1"/>
      <c r="W63" s="1"/>
      <c r="X63" s="1"/>
    </row>
    <row r="64" spans="1:24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"/>
      <c r="U64" s="1"/>
      <c r="V64" s="1"/>
      <c r="W64" s="1"/>
      <c r="X64" s="1"/>
    </row>
    <row r="65" spans="1:24" ht="37.200000000000003" customHeight="1" x14ac:dyDescent="0.3">
      <c r="A65" s="10"/>
      <c r="B65" s="17" t="s">
        <v>2</v>
      </c>
      <c r="C65" s="18">
        <f>COUNTA(TblGewichtingave[Naam visser])</f>
        <v>0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"/>
      <c r="U65" s="1"/>
      <c r="V65" s="1"/>
      <c r="W65" s="1"/>
      <c r="X65" s="1"/>
    </row>
    <row r="66" spans="1:24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"/>
      <c r="U66" s="1"/>
      <c r="V66" s="1"/>
      <c r="W66" s="1"/>
      <c r="X66" s="1"/>
    </row>
    <row r="67" spans="1:24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"/>
      <c r="U67" s="1"/>
      <c r="V67" s="1"/>
      <c r="W67" s="1"/>
      <c r="X67" s="1"/>
    </row>
    <row r="68" spans="1:24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"/>
      <c r="U68" s="1"/>
      <c r="V68" s="1"/>
      <c r="W68" s="1"/>
      <c r="X68" s="1"/>
    </row>
    <row r="69" spans="1:24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"/>
      <c r="U69" s="1"/>
      <c r="V69" s="1"/>
      <c r="W69" s="1"/>
      <c r="X69" s="1"/>
    </row>
    <row r="70" spans="1:24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"/>
      <c r="U70" s="1"/>
      <c r="V70" s="1"/>
      <c r="W70" s="1"/>
      <c r="X70" s="1"/>
    </row>
    <row r="71" spans="1:24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"/>
      <c r="U71" s="1"/>
      <c r="V71" s="1"/>
      <c r="W71" s="1"/>
      <c r="X71" s="1"/>
    </row>
    <row r="72" spans="1:24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"/>
      <c r="U72" s="1"/>
      <c r="V72" s="1"/>
      <c r="W72" s="1"/>
      <c r="X72" s="1"/>
    </row>
    <row r="73" spans="1:24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"/>
      <c r="U73" s="1"/>
      <c r="V73" s="1"/>
      <c r="W73" s="1"/>
      <c r="X73" s="1"/>
    </row>
    <row r="74" spans="1:24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"/>
      <c r="U74" s="1"/>
      <c r="V74" s="1"/>
      <c r="W74" s="1"/>
      <c r="X74" s="1"/>
    </row>
    <row r="75" spans="1:24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"/>
      <c r="U75" s="1"/>
      <c r="V75" s="1"/>
      <c r="W75" s="1"/>
      <c r="X75" s="1"/>
    </row>
    <row r="76" spans="1:24" x14ac:dyDescent="0.3">
      <c r="B76" s="3"/>
      <c r="C76" s="3"/>
    </row>
  </sheetData>
  <sortState xmlns:xlrd2="http://schemas.microsoft.com/office/spreadsheetml/2017/richdata2" ref="Q4:Q62">
    <sortCondition ref="Q3:Q62"/>
  </sortState>
  <mergeCells count="7">
    <mergeCell ref="I1:S3"/>
    <mergeCell ref="J17:L19"/>
    <mergeCell ref="M14:O19"/>
    <mergeCell ref="P16:R19"/>
    <mergeCell ref="J16:L16"/>
    <mergeCell ref="M13:O13"/>
    <mergeCell ref="P15:R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blackAndWhite="1" cellComments="atEnd" horizontalDpi="4294967293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EC0DD-5333-4324-8DF2-2D5AAD5E25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NaamIngave</vt:lpstr>
      <vt:lpstr>Resultaten</vt:lpstr>
      <vt:lpstr>Resultaten!Afdrukbereik</vt:lpstr>
      <vt:lpstr>Visplaatsen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WardGewoonGebruiker</dc:creator>
  <cp:lastModifiedBy>WardGewoonGebruiker</cp:lastModifiedBy>
  <cp:lastPrinted>2022-09-07T10:09:16Z</cp:lastPrinted>
  <dcterms:created xsi:type="dcterms:W3CDTF">2022-08-29T10:46:50Z</dcterms:created>
  <dcterms:modified xsi:type="dcterms:W3CDTF">2022-09-08T09:28:10Z</dcterms:modified>
</cp:coreProperties>
</file>