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Excel\Visserijbladen\"/>
    </mc:Choice>
  </mc:AlternateContent>
  <xr:revisionPtr revIDLastSave="0" documentId="13_ncr:1_{C9BDF879-C9A3-4F94-B46B-938CD291FDEB}" xr6:coauthVersionLast="47" xr6:coauthVersionMax="47" xr10:uidLastSave="{00000000-0000-0000-0000-000000000000}"/>
  <bookViews>
    <workbookView xWindow="-108" yWindow="-108" windowWidth="23256" windowHeight="12456" xr2:uid="{68B65BC1-06F0-4D52-8B52-332F4275E0EF}"/>
  </bookViews>
  <sheets>
    <sheet name="NaamIngave" sheetId="1" r:id="rId1"/>
    <sheet name="Resultaten" sheetId="2" r:id="rId2"/>
  </sheets>
  <definedNames>
    <definedName name="_xlnm.Print_Area" localSheetId="1">TblGewichtingave[#All]</definedName>
    <definedName name="Visplaatsen">NaamIngave!$F$5:$G$65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6" i="1" l="1"/>
  <c r="L7" i="1" s="1"/>
  <c r="L8" i="1" s="1"/>
  <c r="L9" i="1" s="1"/>
  <c r="L10" i="1" s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P15" i="2"/>
  <c r="M13" i="2"/>
  <c r="J16" i="2"/>
  <c r="C65" i="2"/>
  <c r="J11" i="1"/>
  <c r="M8" i="1" s="1"/>
  <c r="M20" i="1" l="1"/>
  <c r="M6" i="1"/>
  <c r="M19" i="1"/>
  <c r="M15" i="1"/>
  <c r="M13" i="1"/>
  <c r="M12" i="1"/>
  <c r="M7" i="1"/>
  <c r="M14" i="1"/>
  <c r="M11" i="1"/>
  <c r="M18" i="1"/>
  <c r="M10" i="1"/>
  <c r="M17" i="1"/>
  <c r="M9" i="1"/>
  <c r="M16" i="1"/>
  <c r="K20" i="1"/>
  <c r="K19" i="1"/>
  <c r="K18" i="1"/>
  <c r="K14" i="1"/>
  <c r="K13" i="1"/>
  <c r="K12" i="1"/>
  <c r="K11" i="1"/>
  <c r="K10" i="1"/>
  <c r="K9" i="1"/>
  <c r="K6" i="1"/>
  <c r="G32" i="1" s="1"/>
  <c r="K17" i="1"/>
  <c r="K16" i="1"/>
  <c r="K8" i="1"/>
  <c r="K15" i="1"/>
  <c r="K7" i="1"/>
  <c r="G6" i="1" l="1"/>
  <c r="G31" i="1"/>
  <c r="G7" i="1"/>
  <c r="G15" i="1"/>
  <c r="G8" i="1"/>
  <c r="G16" i="1"/>
  <c r="G24" i="1"/>
  <c r="G9" i="1"/>
  <c r="G17" i="1"/>
  <c r="G25" i="1"/>
  <c r="G11" i="1"/>
  <c r="G27" i="1"/>
  <c r="G14" i="1"/>
  <c r="G10" i="1"/>
  <c r="G18" i="1"/>
  <c r="G26" i="1"/>
  <c r="G19" i="1"/>
  <c r="G22" i="1"/>
  <c r="G12" i="1"/>
  <c r="G20" i="1"/>
  <c r="G28" i="1"/>
  <c r="G13" i="1"/>
  <c r="G21" i="1"/>
  <c r="G29" i="1"/>
  <c r="G30" i="1"/>
  <c r="G2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187C6D7-A89F-4AAF-9007-E03C212F1F8B}" keepAlive="1" name="Query - TblVissersplaatsen" description="Verbinding maken met de query TblVissersplaatsen in de werkmap." type="5" refreshedVersion="0" background="1">
    <dbPr connection="Provider=Microsoft.Mashup.OleDb.1;Data Source=$Workbook$;Location=TblVissersplaatsen;Extended Properties=&quot;&quot;" command="SELECT * FROM [TblVissersplaatsen]"/>
  </connection>
  <connection id="2" xr16:uid="{5762F05B-D061-442E-B710-A5072B7522E4}" keepAlive="1" name="Query - TblVissersplaatsen (2)" description="Verbinding maken met de query TblVissersplaatsen (2) in de werkmap." type="5" refreshedVersion="8" background="1" saveData="1">
    <dbPr connection="Provider=Microsoft.Mashup.OleDb.1;Data Source=$Workbook$;Location=&quot;TblVissersplaatsen (2)&quot;;Extended Properties=&quot;&quot;" command="SELECT * FROM [TblVissersplaatsen (2)]"/>
  </connection>
  <connection id="3" xr16:uid="{7F9F1F81-F722-4454-8385-58441299E8B6}" keepAlive="1" name="Query - TblVissersplaatsen (3)" description="Verbinding maken met de query TblVissersplaatsen (3) in de werkmap." type="5" refreshedVersion="0" background="1">
    <dbPr connection="Provider=Microsoft.Mashup.OleDb.1;Data Source=$Workbook$;Location=&quot;TblVissersplaatsen (3)&quot;;Extended Properties=&quot;&quot;" command="SELECT * FROM [TblVissersplaatsen (3)]"/>
  </connection>
</connections>
</file>

<file path=xl/sharedStrings.xml><?xml version="1.0" encoding="utf-8"?>
<sst xmlns="http://schemas.openxmlformats.org/spreadsheetml/2006/main" count="72" uniqueCount="10">
  <si>
    <t>Naam visser</t>
  </si>
  <si>
    <t>PlaatsNr.</t>
  </si>
  <si>
    <t>Aantal vissers</t>
  </si>
  <si>
    <t>Visclub De moedige vissers</t>
  </si>
  <si>
    <t>Gewicht gevangen vis</t>
  </si>
  <si>
    <t>Rangschikking</t>
  </si>
  <si>
    <t>Gevangen gewichten  -  Uitslag</t>
  </si>
  <si>
    <t/>
  </si>
  <si>
    <t>Bij 15 of minder vissers, vul na de naamingave de plaatsnummers in.</t>
  </si>
  <si>
    <t>Enkel de naam van de visser ingeven.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</si>
</sst>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4" formatCode="_ &quot;€&quot;\ * #,##0.00_ ;_ &quot;€&quot;\ * \-#,##0.00_ ;_ &quot;€&quot;\ * &quot;-&quot;??_ ;_ @_ "/>
    <numFmt numFmtId="164" formatCode="#,##0.00\ &quot;Kg&quot;"/>
  </numFmts>
  <fonts count="16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b/>
      <sz val="16"/>
      <color theme="7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4"/>
      <color theme="9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36"/>
      <color rgb="FFFFFF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9DE9E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2EB8B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4B8B3"/>
        <bgColor indexed="64"/>
      </patternFill>
    </fill>
    <fill>
      <patternFill patternType="solid">
        <fgColor theme="4" tint="0.39994506668294322"/>
        <bgColor theme="8" tint="0.79995117038483843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7E5CB"/>
        <bgColor indexed="64"/>
      </patternFill>
    </fill>
    <fill>
      <patternFill patternType="solid">
        <fgColor theme="9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rgb="FF000000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/>
      <diagonal/>
    </border>
    <border>
      <left style="dotted">
        <color indexed="64"/>
      </left>
      <right style="thin">
        <color theme="9" tint="0.39997558519241921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theme="9" tint="0.39997558519241921"/>
      </right>
      <top style="dotted">
        <color indexed="64"/>
      </top>
      <bottom style="thin">
        <color theme="9" tint="0.3999755851924192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0" fillId="4" borderId="0" xfId="0" applyFill="1"/>
    <xf numFmtId="0" fontId="3" fillId="0" borderId="0" xfId="0" applyFont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3" xfId="0" applyFont="1" applyFill="1" applyBorder="1" applyAlignment="1">
      <alignment horizontal="right" vertical="center"/>
    </xf>
    <xf numFmtId="0" fontId="8" fillId="10" borderId="0" xfId="0" applyFont="1" applyFill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64" fontId="0" fillId="11" borderId="5" xfId="0" applyNumberFormat="1" applyFill="1" applyBorder="1" applyAlignment="1" applyProtection="1">
      <alignment horizontal="center" vertical="center"/>
      <protection locked="0"/>
    </xf>
    <xf numFmtId="164" fontId="0" fillId="11" borderId="6" xfId="0" applyNumberFormat="1" applyFill="1" applyBorder="1" applyAlignment="1" applyProtection="1">
      <alignment horizontal="center" vertical="center"/>
      <protection locked="0"/>
    </xf>
    <xf numFmtId="0" fontId="0" fillId="3" borderId="0" xfId="0" applyFill="1"/>
    <xf numFmtId="0" fontId="13" fillId="2" borderId="4" xfId="0" applyFont="1" applyFill="1" applyBorder="1" applyAlignment="1">
      <alignment horizontal="center" vertical="center"/>
    </xf>
    <xf numFmtId="0" fontId="0" fillId="0" borderId="8" xfId="0" applyBorder="1" applyAlignment="1" applyProtection="1">
      <alignment horizontal="center" vertical="center"/>
      <protection locked="0"/>
    </xf>
    <xf numFmtId="0" fontId="10" fillId="3" borderId="15" xfId="0" applyFont="1" applyFill="1" applyBorder="1" applyAlignment="1" applyProtection="1">
      <alignment horizontal="center" vertical="center"/>
      <protection hidden="1"/>
    </xf>
    <xf numFmtId="0" fontId="14" fillId="4" borderId="16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13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2" borderId="0" xfId="0" applyFill="1"/>
    <xf numFmtId="49" fontId="4" fillId="5" borderId="1" xfId="0" applyNumberFormat="1" applyFont="1" applyFill="1" applyBorder="1" applyAlignment="1">
      <alignment horizontal="center" vertical="center"/>
    </xf>
    <xf numFmtId="0" fontId="15" fillId="14" borderId="0" xfId="0" applyFont="1" applyFill="1" applyAlignment="1">
      <alignment horizontal="center"/>
    </xf>
    <xf numFmtId="0" fontId="12" fillId="4" borderId="9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4" borderId="11" xfId="0" applyFont="1" applyFill="1" applyBorder="1" applyAlignment="1">
      <alignment horizontal="center" vertical="center" wrapText="1"/>
    </xf>
    <xf numFmtId="0" fontId="12" fillId="4" borderId="12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>
      <alignment horizontal="center" vertical="center" wrapText="1"/>
    </xf>
    <xf numFmtId="0" fontId="12" fillId="4" borderId="14" xfId="0" applyFont="1" applyFill="1" applyBorder="1" applyAlignment="1">
      <alignment horizontal="center" vertical="center" wrapText="1"/>
    </xf>
    <xf numFmtId="0" fontId="11" fillId="12" borderId="0" xfId="0" applyFont="1" applyFill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0" fontId="1" fillId="9" borderId="0" xfId="1" applyNumberFormat="1" applyFont="1" applyFill="1" applyAlignment="1">
      <alignment horizontal="center"/>
    </xf>
    <xf numFmtId="0" fontId="4" fillId="7" borderId="0" xfId="0" applyFont="1" applyFill="1" applyAlignment="1">
      <alignment horizontal="center"/>
    </xf>
    <xf numFmtId="0" fontId="5" fillId="8" borderId="0" xfId="0" applyFont="1" applyFill="1" applyAlignment="1">
      <alignment horizontal="center"/>
    </xf>
  </cellXfs>
  <cellStyles count="2">
    <cellStyle name="Standaard" xfId="0" builtinId="0"/>
    <cellStyle name="Valuta" xfId="1" builtinId="4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Kg&quot;"/>
      <fill>
        <patternFill patternType="solid">
          <fgColor theme="8" tint="0.79995117038483843"/>
          <bgColor theme="4" tint="0.3999450666829432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9" tint="0.39997558519241921"/>
        </right>
        <top style="dotted">
          <color indexed="64"/>
        </top>
        <bottom style="dotted">
          <color indexed="64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border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1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9" tint="-0.249977111117893"/>
        <name val="Calibri"/>
        <family val="2"/>
        <scheme val="minor"/>
      </font>
      <fill>
        <patternFill patternType="solid">
          <fgColor indexed="64"/>
          <bgColor rgb="FF9DE9E7"/>
        </patternFill>
      </fill>
      <alignment horizontal="center" vertical="center" textRotation="0" wrapText="0" indent="0" justifyLastLine="0" shrinkToFit="0" readingOrder="0"/>
    </dxf>
    <dxf>
      <fill>
        <gradientFill degree="270">
          <stop position="0">
            <color theme="0"/>
          </stop>
          <stop position="1">
            <color theme="4"/>
          </stop>
        </gradientFill>
      </fill>
    </dxf>
  </dxfs>
  <tableStyles count="1" defaultTableStyle="TableStyleMedium2" defaultPivotStyle="PivotStyleLight16">
    <tableStyle name="Tabelstijl 1" pivot="0" count="1" xr9:uid="{BFAEBA12-3BE1-4A0C-941F-5C96477BB4C2}">
      <tableStyleElement type="wholeTable" dxfId="9"/>
    </tableStyle>
  </tableStyles>
  <colors>
    <mruColors>
      <color rgb="FF2EB8B5"/>
      <color rgb="FFE7E5CB"/>
      <color rgb="FF74B8B3"/>
      <color rgb="FFFFCC00"/>
      <color rgb="FF9DE9E7"/>
      <color rgb="FF9FC69A"/>
      <color rgb="FF259693"/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297180</xdr:colOff>
      <xdr:row>14</xdr:row>
      <xdr:rowOff>106680</xdr:rowOff>
    </xdr:from>
    <xdr:to>
      <xdr:col>9</xdr:col>
      <xdr:colOff>228600</xdr:colOff>
      <xdr:row>16</xdr:row>
      <xdr:rowOff>0</xdr:rowOff>
    </xdr:to>
    <xdr:sp macro="[0]!Alles_wissen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FB72B14B-02F8-FDA8-BAA7-C4D0906912D3}"/>
            </a:ext>
          </a:extLst>
        </xdr:cNvPr>
        <xdr:cNvSpPr/>
      </xdr:nvSpPr>
      <xdr:spPr>
        <a:xfrm>
          <a:off x="7284720" y="3055620"/>
          <a:ext cx="1691640" cy="289560"/>
        </a:xfrm>
        <a:prstGeom prst="roundRect">
          <a:avLst/>
        </a:prstGeom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/>
            <a:t>Alles wissen</a:t>
          </a:r>
        </a:p>
      </xdr:txBody>
    </xdr:sp>
    <xdr:clientData/>
  </xdr:twoCellAnchor>
  <xdr:twoCellAnchor>
    <xdr:from>
      <xdr:col>8</xdr:col>
      <xdr:colOff>297180</xdr:colOff>
      <xdr:row>16</xdr:row>
      <xdr:rowOff>137160</xdr:rowOff>
    </xdr:from>
    <xdr:to>
      <xdr:col>9</xdr:col>
      <xdr:colOff>228600</xdr:colOff>
      <xdr:row>18</xdr:row>
      <xdr:rowOff>30480</xdr:rowOff>
    </xdr:to>
    <xdr:sp macro="[0]!Visplaats_toekennen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AE4A3692-1387-4FDF-82C2-41F4A20207A4}"/>
            </a:ext>
          </a:extLst>
        </xdr:cNvPr>
        <xdr:cNvSpPr/>
      </xdr:nvSpPr>
      <xdr:spPr>
        <a:xfrm>
          <a:off x="6583680" y="3482340"/>
          <a:ext cx="1691640" cy="289560"/>
        </a:xfrm>
        <a:prstGeom prst="roundRect">
          <a:avLst/>
        </a:prstGeom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/>
            <a:t>Plaats</a:t>
          </a:r>
          <a:r>
            <a:rPr lang="nl-BE" sz="1400" baseline="0"/>
            <a:t> toekennen</a:t>
          </a:r>
          <a:endParaRPr lang="nl-BE" sz="1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61310</xdr:colOff>
      <xdr:row>12</xdr:row>
      <xdr:rowOff>166414</xdr:rowOff>
    </xdr:from>
    <xdr:to>
      <xdr:col>7</xdr:col>
      <xdr:colOff>437931</xdr:colOff>
      <xdr:row>14</xdr:row>
      <xdr:rowOff>113862</xdr:rowOff>
    </xdr:to>
    <xdr:sp macro="[0]!Sorteer_tabel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BE2C8F38-0ECB-9B65-F187-D9011D7EF948}"/>
            </a:ext>
          </a:extLst>
        </xdr:cNvPr>
        <xdr:cNvSpPr/>
      </xdr:nvSpPr>
      <xdr:spPr>
        <a:xfrm>
          <a:off x="6621517" y="2811517"/>
          <a:ext cx="1602828" cy="35034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600"/>
            <a:t>Sorteer tabel</a:t>
          </a:r>
        </a:p>
      </xdr:txBody>
    </xdr:sp>
    <xdr:clientData/>
  </xdr:twoCellAnchor>
  <xdr:twoCellAnchor>
    <xdr:from>
      <xdr:col>5</xdr:col>
      <xdr:colOff>64813</xdr:colOff>
      <xdr:row>10</xdr:row>
      <xdr:rowOff>38538</xdr:rowOff>
    </xdr:from>
    <xdr:to>
      <xdr:col>7</xdr:col>
      <xdr:colOff>441434</xdr:colOff>
      <xdr:row>12</xdr:row>
      <xdr:rowOff>82330</xdr:rowOff>
    </xdr:to>
    <xdr:sp macro="[0]!Wissen_sorteertabel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FE6CC3EF-41AA-70F6-354E-F407E7EBC288}"/>
            </a:ext>
          </a:extLst>
        </xdr:cNvPr>
        <xdr:cNvSpPr/>
      </xdr:nvSpPr>
      <xdr:spPr>
        <a:xfrm>
          <a:off x="6625020" y="2000469"/>
          <a:ext cx="1602828" cy="44668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600"/>
            <a:t>Alles wissen</a:t>
          </a:r>
        </a:p>
      </xdr:txBody>
    </xdr:sp>
    <xdr:clientData/>
  </xdr:twoCellAnchor>
  <xdr:twoCellAnchor>
    <xdr:from>
      <xdr:col>5</xdr:col>
      <xdr:colOff>64813</xdr:colOff>
      <xdr:row>14</xdr:row>
      <xdr:rowOff>222469</xdr:rowOff>
    </xdr:from>
    <xdr:to>
      <xdr:col>7</xdr:col>
      <xdr:colOff>441434</xdr:colOff>
      <xdr:row>16</xdr:row>
      <xdr:rowOff>82330</xdr:rowOff>
    </xdr:to>
    <xdr:sp macro="[0]!naar_blad1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26F8188E-7E0D-90A6-3ADD-97A4EF786090}"/>
            </a:ext>
          </a:extLst>
        </xdr:cNvPr>
        <xdr:cNvSpPr/>
      </xdr:nvSpPr>
      <xdr:spPr>
        <a:xfrm>
          <a:off x="6625020" y="3086538"/>
          <a:ext cx="1602828" cy="44668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600"/>
            <a:t>Ingave Namen</a:t>
          </a:r>
        </a:p>
      </xdr:txBody>
    </xdr:sp>
    <xdr:clientData/>
  </xdr:twoCellAnchor>
  <xdr:twoCellAnchor>
    <xdr:from>
      <xdr:col>5</xdr:col>
      <xdr:colOff>59558</xdr:colOff>
      <xdr:row>16</xdr:row>
      <xdr:rowOff>147144</xdr:rowOff>
    </xdr:from>
    <xdr:to>
      <xdr:col>7</xdr:col>
      <xdr:colOff>436179</xdr:colOff>
      <xdr:row>18</xdr:row>
      <xdr:rowOff>190937</xdr:rowOff>
    </xdr:to>
    <xdr:sp macro="[0]!Afdrukken_resultaat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B7D37FEF-A3C0-4591-EC50-61E5288B1E21}"/>
            </a:ext>
          </a:extLst>
        </xdr:cNvPr>
        <xdr:cNvSpPr/>
      </xdr:nvSpPr>
      <xdr:spPr>
        <a:xfrm>
          <a:off x="6619765" y="3598041"/>
          <a:ext cx="1602828" cy="446689"/>
        </a:xfrm>
        <a:prstGeom prst="roundRect">
          <a:avLst/>
        </a:prstGeom>
        <a:gradFill flip="none" rotWithShape="1">
          <a:gsLst>
            <a:gs pos="0">
              <a:schemeClr val="accent6">
                <a:lumMod val="40000"/>
                <a:lumOff val="60000"/>
              </a:schemeClr>
            </a:gs>
            <a:gs pos="46000">
              <a:schemeClr val="accent6">
                <a:lumMod val="95000"/>
                <a:lumOff val="5000"/>
              </a:schemeClr>
            </a:gs>
            <a:gs pos="100000">
              <a:schemeClr val="accent6">
                <a:lumMod val="60000"/>
              </a:schemeClr>
            </a:gs>
          </a:gsLst>
          <a:path path="circle">
            <a:fillToRect l="50000" t="130000" r="50000" b="-3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/>
            <a:t>Resultaat</a:t>
          </a:r>
          <a:r>
            <a:rPr lang="nl-BE" sz="1200" baseline="0"/>
            <a:t> afdrukken</a:t>
          </a:r>
          <a:endParaRPr lang="nl-BE" sz="12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F68C42E-46A0-4B11-9514-B29838B84B9C}" name="TblVissersplaatsen" displayName="TblVissersplaatsen" ref="F5:G65" totalsRowShown="0" headerRowDxfId="8" tableBorderDxfId="7">
  <autoFilter ref="F5:G65" xr:uid="{FF68C42E-46A0-4B11-9514-B29838B84B9C}"/>
  <tableColumns count="2">
    <tableColumn id="1" xr3:uid="{570CA2A9-70FB-4D64-954B-8D6754BDFE4B}" name="Naam visser" dataDxfId="6"/>
    <tableColumn id="2" xr3:uid="{877B1BA3-CC2C-4A0B-9E4E-8CCAB287C084}" name="PlaatsNr." dataDxfId="5">
      <calculatedColumnFormula>IF(TblVissersplaatsen[[#This Row],[Naam visser]]&lt;&gt;"",IF($J$11&gt;15,VLOOKUP(LARGE($K$6:$K$65,ROWS($F$6:F6)),$K$6:$L$65,2,0),VLOOKUP(LARGE($M$6:$M$20,ROWS($F$6:F6)),$M$6:$N$20,2,0)),"")</calculatedColumnFormula>
    </tableColumn>
  </tableColumns>
  <tableStyleInfo name="TableStyleDark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E46C030-FF1B-4D1C-B6B5-F708410B8F8A}" name="TblGewichtingave" displayName="TblGewichtingave" ref="C3:E63" totalsRowShown="0" headerRowDxfId="4" dataDxfId="3" tableBorderDxfId="2">
  <autoFilter ref="C3:E63" xr:uid="{2E46C030-FF1B-4D1C-B6B5-F708410B8F8A}"/>
  <sortState xmlns:xlrd2="http://schemas.microsoft.com/office/spreadsheetml/2017/richdata2" ref="C4:E63">
    <sortCondition descending="1" ref="E3:E63"/>
  </sortState>
  <tableColumns count="3">
    <tableColumn id="1" xr3:uid="{4F4BAD51-0DA3-4158-9915-B9DBC49DC1B5}" name="Naam visser"/>
    <tableColumn id="2" xr3:uid="{04A7C283-EF7A-4DA8-B221-D1C4FA07204E}" name="PlaatsNr." dataDxfId="1"/>
    <tableColumn id="3" xr3:uid="{0F3B7343-F7B8-411B-BF03-0774D62138C9}" name="Gewicht gevangen vis" dataDxfId="0"/>
  </tableColumns>
  <tableStyleInfo name="TableStyleDark11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019CB-28FE-4DE3-B6B3-88474A6621AA}">
  <sheetPr codeName="Blad1"/>
  <dimension ref="A1:AA70"/>
  <sheetViews>
    <sheetView showGridLines="0" showRowColHeaders="0" tabSelected="1" zoomScaleNormal="100" workbookViewId="0">
      <selection activeCell="R14" sqref="R14"/>
    </sheetView>
  </sheetViews>
  <sheetFormatPr defaultRowHeight="14.4" x14ac:dyDescent="0.3"/>
  <cols>
    <col min="1" max="1" width="10.21875" style="1" customWidth="1"/>
    <col min="2" max="2" width="9" style="1" customWidth="1"/>
    <col min="3" max="3" width="9.77734375" customWidth="1"/>
    <col min="6" max="6" width="36" customWidth="1"/>
    <col min="7" max="7" width="10.21875" hidden="1" customWidth="1"/>
    <col min="9" max="9" width="25.6640625" customWidth="1"/>
    <col min="10" max="10" width="13.44140625" customWidth="1"/>
    <col min="11" max="11" width="10.21875" hidden="1" customWidth="1"/>
    <col min="12" max="12" width="10" hidden="1" customWidth="1"/>
    <col min="13" max="13" width="0.21875" customWidth="1"/>
    <col min="14" max="14" width="13.21875" style="1" customWidth="1"/>
    <col min="15" max="15" width="13.21875" customWidth="1"/>
  </cols>
  <sheetData>
    <row r="1" spans="1:27" x14ac:dyDescent="0.3">
      <c r="A1" s="21"/>
      <c r="B1" s="21"/>
      <c r="C1" s="22"/>
      <c r="D1" s="22"/>
      <c r="E1" s="22"/>
      <c r="F1" s="24" t="s">
        <v>3</v>
      </c>
      <c r="G1" s="24"/>
      <c r="H1" s="24"/>
      <c r="I1" s="24"/>
      <c r="J1" s="24"/>
      <c r="K1" s="24"/>
      <c r="L1" s="24"/>
      <c r="M1" s="24"/>
      <c r="N1" s="24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</row>
    <row r="2" spans="1:27" x14ac:dyDescent="0.3">
      <c r="A2" s="21"/>
      <c r="B2" s="21"/>
      <c r="C2" s="22"/>
      <c r="D2" s="22"/>
      <c r="E2" s="22"/>
      <c r="F2" s="24"/>
      <c r="G2" s="24"/>
      <c r="H2" s="24"/>
      <c r="I2" s="24"/>
      <c r="J2" s="24"/>
      <c r="K2" s="24"/>
      <c r="L2" s="24"/>
      <c r="M2" s="24"/>
      <c r="N2" s="24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</row>
    <row r="3" spans="1:27" ht="16.2" customHeight="1" thickBot="1" x14ac:dyDescent="0.35">
      <c r="A3" s="21"/>
      <c r="B3" s="21"/>
      <c r="C3" s="22"/>
      <c r="D3" s="22"/>
      <c r="E3" s="22"/>
      <c r="F3" s="24"/>
      <c r="G3" s="24"/>
      <c r="H3" s="24"/>
      <c r="I3" s="24"/>
      <c r="J3" s="24"/>
      <c r="K3" s="24"/>
      <c r="L3" s="24"/>
      <c r="M3" s="24"/>
      <c r="N3" s="24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</row>
    <row r="4" spans="1:27" ht="22.8" customHeight="1" x14ac:dyDescent="0.3">
      <c r="A4" s="21"/>
      <c r="B4" s="21"/>
      <c r="C4" s="22"/>
      <c r="D4" s="22"/>
      <c r="E4" s="22"/>
      <c r="F4" s="17" t="s">
        <v>9</v>
      </c>
      <c r="G4" s="2"/>
      <c r="H4" s="22"/>
      <c r="I4" s="22"/>
      <c r="J4" s="25" t="s">
        <v>8</v>
      </c>
      <c r="K4" s="26"/>
      <c r="L4" s="26"/>
      <c r="M4" s="26"/>
      <c r="N4" s="26"/>
      <c r="O4" s="27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</row>
    <row r="5" spans="1:27" ht="16.2" thickBot="1" x14ac:dyDescent="0.35">
      <c r="A5" s="21"/>
      <c r="B5" s="21"/>
      <c r="C5" s="22"/>
      <c r="D5" s="22"/>
      <c r="E5" s="22"/>
      <c r="F5" s="18" t="s">
        <v>0</v>
      </c>
      <c r="G5" s="14" t="s">
        <v>1</v>
      </c>
      <c r="H5" s="22"/>
      <c r="I5" s="22"/>
      <c r="J5" s="28"/>
      <c r="K5" s="29"/>
      <c r="L5" s="29"/>
      <c r="M5" s="29"/>
      <c r="N5" s="29"/>
      <c r="O5" s="30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</row>
    <row r="6" spans="1:27" ht="15.6" x14ac:dyDescent="0.3">
      <c r="A6" s="21"/>
      <c r="B6" s="21"/>
      <c r="C6" s="22"/>
      <c r="D6" s="22"/>
      <c r="E6" s="22"/>
      <c r="F6" s="19"/>
      <c r="G6" s="16" t="str">
        <f>IF(TblVissersplaatsen[[#This Row],[Naam visser]]&lt;&gt;"",IF($J$11&gt;15,VLOOKUP(LARGE($K$6:$K$65,ROWS($F$6:F6)),$K$6:$L$65,2,0),VLOOKUP(LARGE($M$6:$M$20,ROWS($F$6:F6)),$M$6:$N$20,2,0)),"")</f>
        <v/>
      </c>
      <c r="H6" s="22"/>
      <c r="I6" s="22"/>
      <c r="J6" s="22"/>
      <c r="K6" s="13" t="str">
        <f ca="1">IF(TblVissersplaatsen[[#This Row],[Naam visser]]&lt;&gt;"",IF($J$11&gt;15,RAND(),""),"")</f>
        <v/>
      </c>
      <c r="L6" s="13" t="str">
        <f>IF(TblVissersplaatsen[[#This Row],[Naam visser]]&lt;&gt;"",1,"")</f>
        <v/>
      </c>
      <c r="M6" t="str">
        <f ca="1">IF(TblVissersplaatsen[[#This Row],[Naam visser]]&lt;&gt;"",IF($J$11&lt;=15,RAND(),""),"")</f>
        <v/>
      </c>
      <c r="N6" s="15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</row>
    <row r="7" spans="1:27" ht="15.6" x14ac:dyDescent="0.3">
      <c r="A7" s="21"/>
      <c r="B7" s="21"/>
      <c r="C7" s="22"/>
      <c r="D7" s="22"/>
      <c r="E7" s="22"/>
      <c r="F7" s="19"/>
      <c r="G7" s="16" t="str">
        <f>IF(TblVissersplaatsen[[#This Row],[Naam visser]]&lt;&gt;"",IF($J$11&gt;15,VLOOKUP(LARGE($K$6:$K$65,ROWS($F$6:F7)),$K$6:$L$65,2,0),VLOOKUP(LARGE($M$6:$M$20,ROWS($F$6:F7)),$M$6:$N$20,2,0)),"")</f>
        <v/>
      </c>
      <c r="H7" s="22"/>
      <c r="I7" s="22"/>
      <c r="J7" s="22"/>
      <c r="K7" s="13" t="str">
        <f ca="1">IF(TblVissersplaatsen[[#This Row],[Naam visser]]&lt;&gt;"",IF($J$11&gt;15,RAND(),""),"")</f>
        <v/>
      </c>
      <c r="L7" s="13" t="str">
        <f>IF(TblVissersplaatsen[[#This Row],[Naam visser]]&lt;&gt;"",L6+1,"")</f>
        <v/>
      </c>
      <c r="M7" t="str">
        <f ca="1">IF(TblVissersplaatsen[[#This Row],[Naam visser]]&lt;&gt;"",IF($J$11&lt;=15,RAND(),""),"")</f>
        <v/>
      </c>
      <c r="N7" s="15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</row>
    <row r="8" spans="1:27" ht="15.6" x14ac:dyDescent="0.3">
      <c r="A8" s="21"/>
      <c r="B8" s="21"/>
      <c r="C8" s="22"/>
      <c r="D8" s="22"/>
      <c r="E8" s="22"/>
      <c r="F8" s="19"/>
      <c r="G8" s="16" t="str">
        <f>IF(TblVissersplaatsen[[#This Row],[Naam visser]]&lt;&gt;"",IF($J$11&gt;15,VLOOKUP(LARGE($K$6:$K$65,ROWS($F$6:F8)),$K$6:$L$65,2,0),VLOOKUP(LARGE($M$6:$M$20,ROWS($F$6:F8)),$M$6:$N$20,2,0)),"")</f>
        <v/>
      </c>
      <c r="H8" s="22"/>
      <c r="I8" s="22"/>
      <c r="J8" s="22"/>
      <c r="K8" s="13" t="str">
        <f ca="1">IF(TblVissersplaatsen[[#This Row],[Naam visser]]&lt;&gt;"",IF($J$11&gt;15,RAND(),""),"")</f>
        <v/>
      </c>
      <c r="L8" s="13" t="str">
        <f>IF(TblVissersplaatsen[[#This Row],[Naam visser]]&lt;&gt;"",L7+1,"")</f>
        <v/>
      </c>
      <c r="M8" t="str">
        <f ca="1">IF(TblVissersplaatsen[[#This Row],[Naam visser]]&lt;&gt;"",IF($J$11&lt;=15,RAND(),""),"")</f>
        <v/>
      </c>
      <c r="N8" s="15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</row>
    <row r="9" spans="1:27" ht="15.6" x14ac:dyDescent="0.3">
      <c r="A9" s="21"/>
      <c r="B9" s="21"/>
      <c r="C9" s="22"/>
      <c r="D9" s="22"/>
      <c r="E9" s="22"/>
      <c r="F9" s="19"/>
      <c r="G9" s="16" t="str">
        <f>IF(TblVissersplaatsen[[#This Row],[Naam visser]]&lt;&gt;"",IF($J$11&gt;15,VLOOKUP(LARGE($K$6:$K$65,ROWS($F$6:F9)),$K$6:$L$65,2,0),VLOOKUP(LARGE($M$6:$M$20,ROWS($F$6:F9)),$M$6:$N$20,2,0)),"")</f>
        <v/>
      </c>
      <c r="H9" s="22"/>
      <c r="I9" s="22"/>
      <c r="J9" s="22"/>
      <c r="K9" s="13" t="str">
        <f ca="1">IF(TblVissersplaatsen[[#This Row],[Naam visser]]&lt;&gt;"",IF($J$11&gt;15,RAND(),""),"")</f>
        <v/>
      </c>
      <c r="L9" s="13" t="str">
        <f>IF(TblVissersplaatsen[[#This Row],[Naam visser]]&lt;&gt;"",L8+1,"")</f>
        <v/>
      </c>
      <c r="M9" t="str">
        <f ca="1">IF(TblVissersplaatsen[[#This Row],[Naam visser]]&lt;&gt;"",IF($J$11&lt;=15,RAND(),""),"")</f>
        <v/>
      </c>
      <c r="N9" s="15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</row>
    <row r="10" spans="1:27" ht="15.6" x14ac:dyDescent="0.3">
      <c r="A10" s="21"/>
      <c r="B10" s="21"/>
      <c r="C10" s="22"/>
      <c r="D10" s="22"/>
      <c r="E10" s="22"/>
      <c r="F10" s="19"/>
      <c r="G10" s="16" t="str">
        <f>IF(TblVissersplaatsen[[#This Row],[Naam visser]]&lt;&gt;"",IF($J$11&gt;15,VLOOKUP(LARGE($K$6:$K$65,ROWS($F$6:F10)),$K$6:$L$65,2,0),VLOOKUP(LARGE($M$6:$M$20,ROWS($F$6:F10)),$M$6:$N$20,2,0)),"")</f>
        <v/>
      </c>
      <c r="H10" s="22"/>
      <c r="I10" s="22"/>
      <c r="J10" s="22"/>
      <c r="K10" s="13" t="str">
        <f ca="1">IF(TblVissersplaatsen[[#This Row],[Naam visser]]&lt;&gt;"",IF($J$11&gt;15,RAND(),""),"")</f>
        <v/>
      </c>
      <c r="L10" s="13" t="str">
        <f>IF(TblVissersplaatsen[[#This Row],[Naam visser]]&lt;&gt;"",L9+1,"")</f>
        <v/>
      </c>
      <c r="M10" t="str">
        <f ca="1">IF(TblVissersplaatsen[[#This Row],[Naam visser]]&lt;&gt;"",IF($J$11&lt;=15,RAND(),""),"")</f>
        <v/>
      </c>
      <c r="N10" s="15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</row>
    <row r="11" spans="1:27" ht="23.4" x14ac:dyDescent="0.3">
      <c r="A11" s="21"/>
      <c r="B11" s="21"/>
      <c r="C11" s="22"/>
      <c r="D11" s="22"/>
      <c r="E11" s="22"/>
      <c r="F11" s="19"/>
      <c r="G11" s="16" t="str">
        <f>IF(TblVissersplaatsen[[#This Row],[Naam visser]]&lt;&gt;"",IF($J$11&gt;15,VLOOKUP(LARGE($K$6:$K$65,ROWS($F$6:F11)),$K$6:$L$65,2,0),VLOOKUP(LARGE($M$6:$M$20,ROWS($F$6:F11)),$M$6:$N$20,2,0)),"")</f>
        <v/>
      </c>
      <c r="H11" s="22"/>
      <c r="I11" s="6" t="s">
        <v>2</v>
      </c>
      <c r="J11" s="23">
        <f>COUNTA(F6:F65)</f>
        <v>0</v>
      </c>
      <c r="K11" s="13" t="str">
        <f ca="1">IF(TblVissersplaatsen[[#This Row],[Naam visser]]&lt;&gt;"",IF($J$11&gt;15,RAND(),""),"")</f>
        <v/>
      </c>
      <c r="L11" s="13" t="str">
        <f>IF(TblVissersplaatsen[[#This Row],[Naam visser]]&lt;&gt;"",L10+1,"")</f>
        <v/>
      </c>
      <c r="M11" t="str">
        <f ca="1">IF(TblVissersplaatsen[[#This Row],[Naam visser]]&lt;&gt;"",IF($J$11&lt;=15,RAND(),""),"")</f>
        <v/>
      </c>
      <c r="N11" s="15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</row>
    <row r="12" spans="1:27" ht="15.6" x14ac:dyDescent="0.3">
      <c r="A12" s="21"/>
      <c r="B12" s="21"/>
      <c r="C12" s="22"/>
      <c r="D12" s="22"/>
      <c r="E12" s="22"/>
      <c r="F12" s="19"/>
      <c r="G12" s="16" t="str">
        <f>IF(TblVissersplaatsen[[#This Row],[Naam visser]]&lt;&gt;"",IF($J$11&gt;15,VLOOKUP(LARGE($K$6:$K$65,ROWS($F$6:F12)),$K$6:$L$65,2,0),VLOOKUP(LARGE($M$6:$M$20,ROWS($F$6:F12)),$M$6:$N$20,2,0)),"")</f>
        <v/>
      </c>
      <c r="H12" s="22"/>
      <c r="I12" s="22"/>
      <c r="J12" s="22"/>
      <c r="K12" s="13" t="str">
        <f ca="1">IF(TblVissersplaatsen[[#This Row],[Naam visser]]&lt;&gt;"",IF($J$11&gt;15,RAND(),""),"")</f>
        <v/>
      </c>
      <c r="L12" s="13" t="str">
        <f>IF(TblVissersplaatsen[[#This Row],[Naam visser]]&lt;&gt;"",L11+1,"")</f>
        <v/>
      </c>
      <c r="M12" t="str">
        <f ca="1">IF(TblVissersplaatsen[[#This Row],[Naam visser]]&lt;&gt;"",IF($J$11&lt;=15,RAND(),""),"")</f>
        <v/>
      </c>
      <c r="N12" s="15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</row>
    <row r="13" spans="1:27" ht="15.6" x14ac:dyDescent="0.3">
      <c r="A13" s="21"/>
      <c r="B13" s="21"/>
      <c r="C13" s="22"/>
      <c r="D13" s="22"/>
      <c r="E13" s="22"/>
      <c r="F13" s="19"/>
      <c r="G13" s="16" t="str">
        <f>IF(TblVissersplaatsen[[#This Row],[Naam visser]]&lt;&gt;"",IF($J$11&gt;15,VLOOKUP(LARGE($K$6:$K$65,ROWS($F$6:F13)),$K$6:$L$65,2,0),VLOOKUP(LARGE($M$6:$M$20,ROWS($F$6:F13)),$M$6:$N$20,2,0)),"")</f>
        <v/>
      </c>
      <c r="H13" s="22"/>
      <c r="I13" s="22"/>
      <c r="J13" s="22"/>
      <c r="K13" s="13" t="str">
        <f ca="1">IF(TblVissersplaatsen[[#This Row],[Naam visser]]&lt;&gt;"",IF($J$11&gt;15,RAND(),""),"")</f>
        <v/>
      </c>
      <c r="L13" s="13" t="str">
        <f>IF(TblVissersplaatsen[[#This Row],[Naam visser]]&lt;&gt;"",L12+1,"")</f>
        <v/>
      </c>
      <c r="M13" t="str">
        <f ca="1">IF(TblVissersplaatsen[[#This Row],[Naam visser]]&lt;&gt;"",IF($J$11&lt;=15,RAND(),""),"")</f>
        <v/>
      </c>
      <c r="N13" s="15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</row>
    <row r="14" spans="1:27" ht="15.6" x14ac:dyDescent="0.3">
      <c r="A14" s="21"/>
      <c r="B14" s="21"/>
      <c r="C14" s="22"/>
      <c r="D14" s="22"/>
      <c r="E14" s="22"/>
      <c r="F14" s="19"/>
      <c r="G14" s="16" t="str">
        <f>IF(TblVissersplaatsen[[#This Row],[Naam visser]]&lt;&gt;"",IF($J$11&gt;15,VLOOKUP(LARGE($K$6:$K$65,ROWS($F$6:F14)),$K$6:$L$65,2,0),VLOOKUP(LARGE($M$6:$M$20,ROWS($F$6:F14)),$M$6:$N$20,2,0)),"")</f>
        <v/>
      </c>
      <c r="H14" s="22"/>
      <c r="I14" s="22"/>
      <c r="J14" s="22"/>
      <c r="K14" s="13" t="str">
        <f ca="1">IF(TblVissersplaatsen[[#This Row],[Naam visser]]&lt;&gt;"",IF($J$11&gt;15,RAND(),""),"")</f>
        <v/>
      </c>
      <c r="L14" s="13" t="str">
        <f>IF(TblVissersplaatsen[[#This Row],[Naam visser]]&lt;&gt;"",L13+1,"")</f>
        <v/>
      </c>
      <c r="M14" t="str">
        <f ca="1">IF(TblVissersplaatsen[[#This Row],[Naam visser]]&lt;&gt;"",IF($J$11&lt;=15,RAND(),""),"")</f>
        <v/>
      </c>
      <c r="N14" s="15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</row>
    <row r="15" spans="1:27" ht="15.6" x14ac:dyDescent="0.3">
      <c r="A15" s="21"/>
      <c r="B15" s="21"/>
      <c r="C15" s="22"/>
      <c r="D15" s="22"/>
      <c r="E15" s="22"/>
      <c r="F15" s="19"/>
      <c r="G15" s="16" t="str">
        <f>IF(TblVissersplaatsen[[#This Row],[Naam visser]]&lt;&gt;"",IF($J$11&gt;15,VLOOKUP(LARGE($K$6:$K$65,ROWS($F$6:F15)),$K$6:$L$65,2,0),VLOOKUP(LARGE($M$6:$M$20,ROWS($F$6:F15)),$M$6:$N$20,2,0)),"")</f>
        <v/>
      </c>
      <c r="H15" s="22"/>
      <c r="I15" s="22"/>
      <c r="J15" s="22"/>
      <c r="K15" s="13" t="str">
        <f ca="1">IF(TblVissersplaatsen[[#This Row],[Naam visser]]&lt;&gt;"",IF($J$11&gt;15,RAND(),""),"")</f>
        <v/>
      </c>
      <c r="L15" s="13" t="str">
        <f>IF(TblVissersplaatsen[[#This Row],[Naam visser]]&lt;&gt;"",L14+1,"")</f>
        <v/>
      </c>
      <c r="M15" t="str">
        <f ca="1">IF(TblVissersplaatsen[[#This Row],[Naam visser]]&lt;&gt;"",IF($J$11&lt;=15,RAND(),""),"")</f>
        <v/>
      </c>
      <c r="N15" s="15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</row>
    <row r="16" spans="1:27" ht="15.6" x14ac:dyDescent="0.3">
      <c r="A16" s="21"/>
      <c r="B16" s="21"/>
      <c r="C16" s="22"/>
      <c r="D16" s="22"/>
      <c r="E16" s="22"/>
      <c r="F16" s="19"/>
      <c r="G16" s="16" t="str">
        <f>IF(TblVissersplaatsen[[#This Row],[Naam visser]]&lt;&gt;"",IF($J$11&gt;15,VLOOKUP(LARGE($K$6:$K$65,ROWS($F$6:F16)),$K$6:$L$65,2,0),VLOOKUP(LARGE($M$6:$M$20,ROWS($F$6:F16)),$M$6:$N$20,2,0)),"")</f>
        <v/>
      </c>
      <c r="H16" s="22"/>
      <c r="I16" s="22"/>
      <c r="J16" s="22"/>
      <c r="K16" s="13" t="str">
        <f ca="1">IF(TblVissersplaatsen[[#This Row],[Naam visser]]&lt;&gt;"",IF($J$11&gt;15,RAND(),""),"")</f>
        <v/>
      </c>
      <c r="L16" s="13" t="str">
        <f>IF(TblVissersplaatsen[[#This Row],[Naam visser]]&lt;&gt;"",L15+1,"")</f>
        <v/>
      </c>
      <c r="M16" t="str">
        <f ca="1">IF(TblVissersplaatsen[[#This Row],[Naam visser]]&lt;&gt;"",IF($J$11&lt;=15,RAND(),""),"")</f>
        <v/>
      </c>
      <c r="N16" s="15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</row>
    <row r="17" spans="1:27" ht="15.6" x14ac:dyDescent="0.3">
      <c r="A17" s="21"/>
      <c r="B17" s="21"/>
      <c r="C17" s="22"/>
      <c r="D17" s="22"/>
      <c r="E17" s="22"/>
      <c r="F17" s="19"/>
      <c r="G17" s="16" t="str">
        <f>IF(TblVissersplaatsen[[#This Row],[Naam visser]]&lt;&gt;"",IF($J$11&gt;15,VLOOKUP(LARGE($K$6:$K$65,ROWS($F$6:F17)),$K$6:$L$65,2,0),VLOOKUP(LARGE($M$6:$M$20,ROWS($F$6:F17)),$M$6:$N$20,2,0)),"")</f>
        <v/>
      </c>
      <c r="H17" s="22"/>
      <c r="I17" s="22"/>
      <c r="J17" s="22"/>
      <c r="K17" s="13" t="str">
        <f ca="1">IF(TblVissersplaatsen[[#This Row],[Naam visser]]&lt;&gt;"",IF($J$11&gt;15,RAND(),""),"")</f>
        <v/>
      </c>
      <c r="L17" s="13" t="str">
        <f>IF(TblVissersplaatsen[[#This Row],[Naam visser]]&lt;&gt;"",L16+1,"")</f>
        <v/>
      </c>
      <c r="M17" t="str">
        <f ca="1">IF(TblVissersplaatsen[[#This Row],[Naam visser]]&lt;&gt;"",IF($J$11&lt;=15,RAND(),""),"")</f>
        <v/>
      </c>
      <c r="N17" s="15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</row>
    <row r="18" spans="1:27" ht="15.6" x14ac:dyDescent="0.3">
      <c r="A18" s="21"/>
      <c r="B18" s="21"/>
      <c r="C18" s="22"/>
      <c r="D18" s="22"/>
      <c r="E18" s="22"/>
      <c r="F18" s="19"/>
      <c r="G18" s="16" t="str">
        <f>IF(TblVissersplaatsen[[#This Row],[Naam visser]]&lt;&gt;"",IF($J$11&gt;15,VLOOKUP(LARGE($K$6:$K$65,ROWS($F$6:F18)),$K$6:$L$65,2,0),VLOOKUP(LARGE($M$6:$M$20,ROWS($F$6:F18)),$M$6:$N$20,2,0)),"")</f>
        <v/>
      </c>
      <c r="H18" s="22"/>
      <c r="I18" s="22"/>
      <c r="J18" s="22"/>
      <c r="K18" s="13" t="str">
        <f ca="1">IF(TblVissersplaatsen[[#This Row],[Naam visser]]&lt;&gt;"",IF($J$11&gt;15,RAND(),""),"")</f>
        <v/>
      </c>
      <c r="L18" s="13" t="str">
        <f>IF(TblVissersplaatsen[[#This Row],[Naam visser]]&lt;&gt;"",L17+1,"")</f>
        <v/>
      </c>
      <c r="M18" t="str">
        <f ca="1">IF(TblVissersplaatsen[[#This Row],[Naam visser]]&lt;&gt;"",IF($J$11&lt;=15,RAND(),""),"")</f>
        <v/>
      </c>
      <c r="N18" s="15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</row>
    <row r="19" spans="1:27" ht="15.6" x14ac:dyDescent="0.3">
      <c r="A19" s="21"/>
      <c r="B19" s="21"/>
      <c r="C19" s="22"/>
      <c r="D19" s="22"/>
      <c r="E19" s="22"/>
      <c r="F19" s="19"/>
      <c r="G19" s="16" t="str">
        <f>IF(TblVissersplaatsen[[#This Row],[Naam visser]]&lt;&gt;"",IF($J$11&gt;15,VLOOKUP(LARGE($K$6:$K$65,ROWS($F$6:F19)),$K$6:$L$65,2,0),VLOOKUP(LARGE($M$6:$M$20,ROWS($F$6:F19)),$M$6:$N$20,2,0)),"")</f>
        <v/>
      </c>
      <c r="H19" s="22"/>
      <c r="I19" s="22"/>
      <c r="J19" s="22"/>
      <c r="K19" s="13" t="str">
        <f ca="1">IF(TblVissersplaatsen[[#This Row],[Naam visser]]&lt;&gt;"",IF($J$11&gt;15,RAND(),""),"")</f>
        <v/>
      </c>
      <c r="L19" s="13" t="str">
        <f>IF(TblVissersplaatsen[[#This Row],[Naam visser]]&lt;&gt;"",L18+1,"")</f>
        <v/>
      </c>
      <c r="M19" t="str">
        <f ca="1">IF(TblVissersplaatsen[[#This Row],[Naam visser]]&lt;&gt;"",IF($J$11&lt;=15,RAND(),""),"")</f>
        <v/>
      </c>
      <c r="N19" s="15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</row>
    <row r="20" spans="1:27" ht="15.6" x14ac:dyDescent="0.3">
      <c r="A20" s="21"/>
      <c r="B20" s="21"/>
      <c r="C20" s="22"/>
      <c r="D20" s="22"/>
      <c r="E20" s="22"/>
      <c r="F20" s="19"/>
      <c r="G20" s="16" t="str">
        <f>IF(TblVissersplaatsen[[#This Row],[Naam visser]]&lt;&gt;"",IF($J$11&gt;15,VLOOKUP(LARGE($K$6:$K$65,ROWS($F$6:F20)),$K$6:$L$65,2,0),VLOOKUP(LARGE($M$6:$M$20,ROWS($F$6:F20)),$M$6:$N$20,2,0)),"")</f>
        <v/>
      </c>
      <c r="H20" s="22"/>
      <c r="I20" s="22"/>
      <c r="J20" s="22"/>
      <c r="K20" s="13" t="str">
        <f ca="1">IF(TblVissersplaatsen[[#This Row],[Naam visser]]&lt;&gt;"",IF($J$11&gt;15,RAND(),""),"")</f>
        <v/>
      </c>
      <c r="L20" s="13" t="str">
        <f>IF(TblVissersplaatsen[[#This Row],[Naam visser]]&lt;&gt;"",L19+1,"")</f>
        <v/>
      </c>
      <c r="M20" t="str">
        <f ca="1">IF(TblVissersplaatsen[[#This Row],[Naam visser]]&lt;&gt;"",IF($J$11&lt;=15,RAND(),""),"")</f>
        <v/>
      </c>
      <c r="N20" s="15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</row>
    <row r="21" spans="1:27" ht="15.6" x14ac:dyDescent="0.3">
      <c r="A21" s="21"/>
      <c r="B21" s="21"/>
      <c r="C21" s="22"/>
      <c r="D21" s="22"/>
      <c r="E21" s="22"/>
      <c r="F21" s="19"/>
      <c r="G21" s="16" t="str">
        <f>IF(TblVissersplaatsen[[#This Row],[Naam visser]]&lt;&gt;"",IF($J$11&gt;15,VLOOKUP(LARGE($K$6:$K$65,ROWS($F$6:F21)),$K$6:$L$65,2,0),VLOOKUP(LARGE($M$6:$M$20,ROWS($F$6:F21)),$M$6:$N$20,2,0)),"")</f>
        <v/>
      </c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</row>
    <row r="22" spans="1:27" ht="15.6" x14ac:dyDescent="0.3">
      <c r="A22" s="21"/>
      <c r="B22" s="21"/>
      <c r="C22" s="22"/>
      <c r="D22" s="22"/>
      <c r="E22" s="22"/>
      <c r="F22" s="19"/>
      <c r="G22" s="16" t="str">
        <f>IF(TblVissersplaatsen[[#This Row],[Naam visser]]&lt;&gt;"",IF($J$11&gt;15,VLOOKUP(LARGE($K$6:$K$65,ROWS($F$6:F22)),$K$6:$L$65,2,0),VLOOKUP(LARGE($M$6:$M$20,ROWS($F$6:F22)),$M$6:$N$20,2,0)),"")</f>
        <v/>
      </c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</row>
    <row r="23" spans="1:27" ht="15.6" x14ac:dyDescent="0.3">
      <c r="A23" s="21"/>
      <c r="B23" s="21"/>
      <c r="C23" s="22"/>
      <c r="D23" s="22"/>
      <c r="E23" s="22"/>
      <c r="F23" s="19"/>
      <c r="G23" s="16" t="str">
        <f>IF(TblVissersplaatsen[[#This Row],[Naam visser]]&lt;&gt;"",IF($J$11&gt;15,VLOOKUP(LARGE($K$6:$K$65,ROWS($F$6:F23)),$K$6:$L$65,2,0),VLOOKUP(LARGE($M$6:$M$20,ROWS($F$6:F23)),$M$6:$N$20,2,0)),"")</f>
        <v/>
      </c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</row>
    <row r="24" spans="1:27" ht="15.6" x14ac:dyDescent="0.3">
      <c r="A24" s="21"/>
      <c r="B24" s="21"/>
      <c r="C24" s="22"/>
      <c r="D24" s="22"/>
      <c r="E24" s="22"/>
      <c r="F24" s="19"/>
      <c r="G24" s="16" t="str">
        <f>IF(TblVissersplaatsen[[#This Row],[Naam visser]]&lt;&gt;"",IF($J$11&gt;15,VLOOKUP(LARGE($K$6:$K$65,ROWS($F$6:F24)),$K$6:$L$65,2,0),VLOOKUP(LARGE($M$6:$M$20,ROWS($F$6:F24)),$M$6:$N$20,2,0)),"")</f>
        <v/>
      </c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</row>
    <row r="25" spans="1:27" ht="15.6" x14ac:dyDescent="0.3">
      <c r="A25" s="21"/>
      <c r="B25" s="21"/>
      <c r="C25" s="22"/>
      <c r="D25" s="22"/>
      <c r="E25" s="22"/>
      <c r="F25" s="19"/>
      <c r="G25" s="16" t="str">
        <f>IF(TblVissersplaatsen[[#This Row],[Naam visser]]&lt;&gt;"",IF($J$11&gt;15,VLOOKUP(LARGE($K$6:$K$65,ROWS($F$6:F25)),$K$6:$L$65,2,0),VLOOKUP(LARGE($M$6:$M$20,ROWS($F$6:F25)),$M$6:$N$20,2,0)),"")</f>
        <v/>
      </c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</row>
    <row r="26" spans="1:27" ht="15.6" x14ac:dyDescent="0.3">
      <c r="A26" s="21"/>
      <c r="B26" s="21"/>
      <c r="C26" s="22"/>
      <c r="D26" s="22"/>
      <c r="E26" s="22"/>
      <c r="F26" s="19"/>
      <c r="G26" s="16" t="str">
        <f>IF(TblVissersplaatsen[[#This Row],[Naam visser]]&lt;&gt;"",IF($J$11&gt;15,VLOOKUP(LARGE($K$6:$K$65,ROWS($F$6:F26)),$K$6:$L$65,2,0),VLOOKUP(LARGE($M$6:$M$20,ROWS($F$6:F26)),$M$6:$N$20,2,0)),"")</f>
        <v/>
      </c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</row>
    <row r="27" spans="1:27" ht="15.6" x14ac:dyDescent="0.3">
      <c r="A27" s="21"/>
      <c r="B27" s="21"/>
      <c r="C27" s="22"/>
      <c r="D27" s="22"/>
      <c r="E27" s="22"/>
      <c r="F27" s="19"/>
      <c r="G27" s="16" t="str">
        <f>IF(TblVissersplaatsen[[#This Row],[Naam visser]]&lt;&gt;"",IF($J$11&gt;15,VLOOKUP(LARGE($K$6:$K$65,ROWS($F$6:F27)),$K$6:$L$65,2,0),VLOOKUP(LARGE($M$6:$M$20,ROWS($F$6:F27)),$M$6:$N$20,2,0)),"")</f>
        <v/>
      </c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</row>
    <row r="28" spans="1:27" ht="15.6" x14ac:dyDescent="0.3">
      <c r="A28" s="21"/>
      <c r="B28" s="21"/>
      <c r="C28" s="22"/>
      <c r="D28" s="22"/>
      <c r="E28" s="22"/>
      <c r="F28" s="19"/>
      <c r="G28" s="16" t="str">
        <f>IF(TblVissersplaatsen[[#This Row],[Naam visser]]&lt;&gt;"",IF($J$11&gt;15,VLOOKUP(LARGE($K$6:$K$65,ROWS($F$6:F28)),$K$6:$L$65,2,0),VLOOKUP(LARGE($M$6:$M$20,ROWS($F$6:F28)),$M$6:$N$20,2,0)),"")</f>
        <v/>
      </c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</row>
    <row r="29" spans="1:27" ht="15.6" x14ac:dyDescent="0.3">
      <c r="A29" s="21"/>
      <c r="B29" s="21"/>
      <c r="C29" s="22"/>
      <c r="D29" s="22"/>
      <c r="E29" s="22"/>
      <c r="F29" s="19"/>
      <c r="G29" s="16" t="str">
        <f>IF(TblVissersplaatsen[[#This Row],[Naam visser]]&lt;&gt;"",IF($J$11&gt;15,VLOOKUP(LARGE($K$6:$K$65,ROWS($F$6:F29)),$K$6:$L$65,2,0),VLOOKUP(LARGE($M$6:$M$20,ROWS($F$6:F29)),$M$6:$N$20,2,0)),"")</f>
        <v/>
      </c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</row>
    <row r="30" spans="1:27" ht="15.6" x14ac:dyDescent="0.3">
      <c r="A30" s="21"/>
      <c r="B30" s="21"/>
      <c r="C30" s="22"/>
      <c r="D30" s="22"/>
      <c r="E30" s="22"/>
      <c r="F30" s="19"/>
      <c r="G30" s="16" t="str">
        <f>IF(TblVissersplaatsen[[#This Row],[Naam visser]]&lt;&gt;"",IF($J$11&gt;15,VLOOKUP(LARGE($K$6:$K$65,ROWS($F$6:F30)),$K$6:$L$65,2,0),VLOOKUP(LARGE($M$6:$M$20,ROWS($F$6:F30)),$M$6:$N$20,2,0)),"")</f>
        <v/>
      </c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</row>
    <row r="31" spans="1:27" ht="15.6" x14ac:dyDescent="0.3">
      <c r="A31" s="21"/>
      <c r="B31" s="21"/>
      <c r="C31" s="22"/>
      <c r="D31" s="22"/>
      <c r="E31" s="22"/>
      <c r="F31" s="19"/>
      <c r="G31" s="16" t="str">
        <f>IF(TblVissersplaatsen[[#This Row],[Naam visser]]&lt;&gt;"",IF($J$11&gt;15,VLOOKUP(LARGE($K$6:$K$65,ROWS($F$6:F31)),$K$6:$L$65,2,0),VLOOKUP(LARGE($M$6:$M$20,ROWS($F$6:F31)),$M$6:$N$20,2,0)),"")</f>
        <v/>
      </c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</row>
    <row r="32" spans="1:27" ht="15.6" x14ac:dyDescent="0.3">
      <c r="A32" s="21"/>
      <c r="B32" s="21"/>
      <c r="C32" s="22"/>
      <c r="D32" s="22"/>
      <c r="E32" s="22"/>
      <c r="F32" s="19"/>
      <c r="G32" s="16" t="str">
        <f>IF(TblVissersplaatsen[[#This Row],[Naam visser]]&lt;&gt;"",IF($J$11&gt;15,VLOOKUP(LARGE($K$6:$K$65,ROWS($F$6:F32)),$K$6:$L$65,2,0),VLOOKUP(LARGE($M$6:$M$20,ROWS($F$6:F32)),$M$6:$N$20,2,0)),"")</f>
        <v/>
      </c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</row>
    <row r="33" spans="1:27" ht="15.6" x14ac:dyDescent="0.3">
      <c r="A33" s="21"/>
      <c r="B33" s="21"/>
      <c r="C33" s="22"/>
      <c r="D33" s="22"/>
      <c r="E33" s="22"/>
      <c r="F33" s="19"/>
      <c r="G33" s="16" t="str">
        <f>IF(TblVissersplaatsen[[#This Row],[Naam visser]]&lt;&gt;"",IF($J$11&gt;15,VLOOKUP(LARGE($K$6:$K$65,ROWS($F$6:F33)),$K$6:$L$65,2,0),VLOOKUP(LARGE($M$6:$M$20,ROWS($F$6:F33)),$M$6:$N$20,2,0)),"")</f>
        <v/>
      </c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</row>
    <row r="34" spans="1:27" ht="15.6" x14ac:dyDescent="0.3">
      <c r="A34" s="21"/>
      <c r="B34" s="21"/>
      <c r="C34" s="22"/>
      <c r="D34" s="22"/>
      <c r="E34" s="22"/>
      <c r="F34" s="19"/>
      <c r="G34" s="16" t="str">
        <f>IF(TblVissersplaatsen[[#This Row],[Naam visser]]&lt;&gt;"",IF($J$11&gt;15,VLOOKUP(LARGE($K$6:$K$65,ROWS($F$6:F34)),$K$6:$L$65,2,0),VLOOKUP(LARGE($M$6:$M$20,ROWS($F$6:F34)),$M$6:$N$20,2,0)),"")</f>
        <v/>
      </c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</row>
    <row r="35" spans="1:27" ht="15.6" x14ac:dyDescent="0.3">
      <c r="A35" s="21"/>
      <c r="B35" s="21"/>
      <c r="C35" s="22"/>
      <c r="D35" s="22"/>
      <c r="E35" s="22"/>
      <c r="F35" s="19"/>
      <c r="G35" s="16" t="str">
        <f>IF(TblVissersplaatsen[[#This Row],[Naam visser]]&lt;&gt;"",IF($J$11&gt;15,VLOOKUP(LARGE($K$6:$K$65,ROWS($F$6:F35)),$K$6:$L$65,2,0),VLOOKUP(LARGE($M$6:$M$20,ROWS($F$6:F35)),$M$6:$N$20,2,0)),"")</f>
        <v/>
      </c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</row>
    <row r="36" spans="1:27" ht="15.6" x14ac:dyDescent="0.3">
      <c r="A36" s="21"/>
      <c r="B36" s="21"/>
      <c r="C36" s="22"/>
      <c r="D36" s="22"/>
      <c r="E36" s="22"/>
      <c r="F36" s="19"/>
      <c r="G36" s="16" t="str">
        <f>IF(TblVissersplaatsen[[#This Row],[Naam visser]]&lt;&gt;"",IF($J$11&gt;15,VLOOKUP(LARGE($K$6:$K$65,ROWS($F$6:F36)),$K$6:$L$65,2,0),VLOOKUP(LARGE($M$6:$M$20,ROWS($F$6:F36)),$M$6:$N$20,2,0)),"")</f>
        <v/>
      </c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</row>
    <row r="37" spans="1:27" ht="15.6" x14ac:dyDescent="0.3">
      <c r="A37" s="21"/>
      <c r="B37" s="21"/>
      <c r="C37" s="22"/>
      <c r="D37" s="22"/>
      <c r="E37" s="22"/>
      <c r="F37" s="19"/>
      <c r="G37" s="16" t="str">
        <f>IF(TblVissersplaatsen[[#This Row],[Naam visser]]&lt;&gt;"",IF($J$11&gt;15,VLOOKUP(LARGE($K$6:$K$65,ROWS($F$6:F37)),$K$6:$L$65,2,0),VLOOKUP(LARGE($M$6:$M$20,ROWS($F$6:F37)),$M$6:$N$20,2,0)),"")</f>
        <v/>
      </c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</row>
    <row r="38" spans="1:27" ht="15.6" x14ac:dyDescent="0.3">
      <c r="A38" s="21"/>
      <c r="B38" s="21"/>
      <c r="C38" s="22"/>
      <c r="D38" s="22"/>
      <c r="E38" s="22"/>
      <c r="F38" s="19"/>
      <c r="G38" s="16" t="str">
        <f>IF(TblVissersplaatsen[[#This Row],[Naam visser]]&lt;&gt;"",IF($J$11&gt;15,VLOOKUP(LARGE($K$6:$K$65,ROWS($F$6:F38)),$K$6:$L$65,2,0),VLOOKUP(LARGE($M$6:$M$20,ROWS($F$6:F38)),$M$6:$N$20,2,0)),"")</f>
        <v/>
      </c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</row>
    <row r="39" spans="1:27" ht="15.6" x14ac:dyDescent="0.3">
      <c r="A39" s="21"/>
      <c r="B39" s="21"/>
      <c r="C39" s="22"/>
      <c r="D39" s="22"/>
      <c r="E39" s="22"/>
      <c r="F39" s="19"/>
      <c r="G39" s="16" t="str">
        <f>IF(TblVissersplaatsen[[#This Row],[Naam visser]]&lt;&gt;"",IF($J$11&gt;15,VLOOKUP(LARGE($K$6:$K$65,ROWS($F$6:F39)),$K$6:$L$65,2,0),VLOOKUP(LARGE($M$6:$M$20,ROWS($F$6:F39)),$M$6:$N$20,2,0)),"")</f>
        <v/>
      </c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</row>
    <row r="40" spans="1:27" ht="15.6" x14ac:dyDescent="0.3">
      <c r="A40" s="21"/>
      <c r="B40" s="21"/>
      <c r="C40" s="22"/>
      <c r="D40" s="22"/>
      <c r="E40" s="22"/>
      <c r="F40" s="19"/>
      <c r="G40" s="16" t="str">
        <f>IF(TblVissersplaatsen[[#This Row],[Naam visser]]&lt;&gt;"",IF($J$11&gt;15,VLOOKUP(LARGE($K$6:$K$65,ROWS($F$6:F40)),$K$6:$L$65,2,0),VLOOKUP(LARGE($M$6:$M$20,ROWS($F$6:F40)),$M$6:$N$20,2,0)),"")</f>
        <v/>
      </c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</row>
    <row r="41" spans="1:27" ht="15.6" x14ac:dyDescent="0.3">
      <c r="A41" s="21"/>
      <c r="B41" s="21"/>
      <c r="C41" s="22"/>
      <c r="D41" s="22"/>
      <c r="E41" s="22"/>
      <c r="F41" s="19"/>
      <c r="G41" s="16" t="str">
        <f>IF(TblVissersplaatsen[[#This Row],[Naam visser]]&lt;&gt;"",IF($J$11&gt;15,VLOOKUP(LARGE($K$6:$K$65,ROWS($F$6:F41)),$K$6:$L$65,2,0),VLOOKUP(LARGE($M$6:$M$20,ROWS($F$6:F41)),$M$6:$N$20,2,0)),"")</f>
        <v/>
      </c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</row>
    <row r="42" spans="1:27" ht="15.6" x14ac:dyDescent="0.3">
      <c r="A42" s="21"/>
      <c r="B42" s="21"/>
      <c r="C42" s="22"/>
      <c r="D42" s="22"/>
      <c r="E42" s="22"/>
      <c r="F42" s="19"/>
      <c r="G42" s="16" t="str">
        <f>IF(TblVissersplaatsen[[#This Row],[Naam visser]]&lt;&gt;"",IF($J$11&gt;15,VLOOKUP(LARGE($K$6:$K$65,ROWS($F$6:F42)),$K$6:$L$65,2,0),VLOOKUP(LARGE($M$6:$M$20,ROWS($F$6:F42)),$M$6:$N$20,2,0)),"")</f>
        <v/>
      </c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</row>
    <row r="43" spans="1:27" ht="15.6" x14ac:dyDescent="0.3">
      <c r="A43" s="21"/>
      <c r="B43" s="21"/>
      <c r="C43" s="22"/>
      <c r="D43" s="22"/>
      <c r="E43" s="22"/>
      <c r="F43" s="19"/>
      <c r="G43" s="16" t="str">
        <f>IF(TblVissersplaatsen[[#This Row],[Naam visser]]&lt;&gt;"",IF($J$11&gt;15,VLOOKUP(LARGE($K$6:$K$65,ROWS($F$6:F43)),$K$6:$L$65,2,0),VLOOKUP(LARGE($M$6:$M$20,ROWS($F$6:F43)),$M$6:$N$20,2,0)),"")</f>
        <v/>
      </c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</row>
    <row r="44" spans="1:27" ht="15.6" x14ac:dyDescent="0.3">
      <c r="A44" s="21"/>
      <c r="B44" s="21"/>
      <c r="C44" s="22"/>
      <c r="D44" s="22"/>
      <c r="E44" s="22"/>
      <c r="F44" s="19"/>
      <c r="G44" s="16" t="str">
        <f>IF(TblVissersplaatsen[[#This Row],[Naam visser]]&lt;&gt;"",IF($J$11&gt;15,VLOOKUP(LARGE($K$6:$K$65,ROWS($F$6:F44)),$K$6:$L$65,2,0),VLOOKUP(LARGE($M$6:$M$20,ROWS($F$6:F44)),$M$6:$N$20,2,0)),"")</f>
        <v/>
      </c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</row>
    <row r="45" spans="1:27" ht="15.6" x14ac:dyDescent="0.3">
      <c r="A45" s="21"/>
      <c r="B45" s="21"/>
      <c r="C45" s="22"/>
      <c r="D45" s="22"/>
      <c r="E45" s="22"/>
      <c r="F45" s="19"/>
      <c r="G45" s="16" t="str">
        <f>IF(TblVissersplaatsen[[#This Row],[Naam visser]]&lt;&gt;"",IF($J$11&gt;15,VLOOKUP(LARGE($K$6:$K$65,ROWS($F$6:F45)),$K$6:$L$65,2,0),VLOOKUP(LARGE($M$6:$M$20,ROWS($F$6:F45)),$M$6:$N$20,2,0)),"")</f>
        <v/>
      </c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</row>
    <row r="46" spans="1:27" ht="15.6" x14ac:dyDescent="0.3">
      <c r="A46" s="21"/>
      <c r="B46" s="21"/>
      <c r="C46" s="22"/>
      <c r="D46" s="22"/>
      <c r="E46" s="22"/>
      <c r="F46" s="19"/>
      <c r="G46" s="16" t="str">
        <f>IF(TblVissersplaatsen[[#This Row],[Naam visser]]&lt;&gt;"",IF($J$11&gt;15,VLOOKUP(LARGE($K$6:$K$65,ROWS($F$6:F46)),$K$6:$L$65,2,0),VLOOKUP(LARGE($M$6:$M$20,ROWS($F$6:F46)),$M$6:$N$20,2,0)),"")</f>
        <v/>
      </c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</row>
    <row r="47" spans="1:27" ht="17.399999999999999" customHeight="1" x14ac:dyDescent="0.3">
      <c r="A47" s="21"/>
      <c r="B47" s="21"/>
      <c r="C47" s="22"/>
      <c r="D47" s="22"/>
      <c r="E47" s="22"/>
      <c r="F47" s="19"/>
      <c r="G47" s="16" t="str">
        <f>IF(TblVissersplaatsen[[#This Row],[Naam visser]]&lt;&gt;"",IF($J$11&gt;15,VLOOKUP(LARGE($K$6:$K$65,ROWS($F$6:F47)),$K$6:$L$65,2,0),VLOOKUP(LARGE($M$6:$M$20,ROWS($F$6:F47)),$M$6:$N$20,2,0)),"")</f>
        <v/>
      </c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</row>
    <row r="48" spans="1:27" ht="15.6" x14ac:dyDescent="0.3">
      <c r="A48" s="21"/>
      <c r="B48" s="21"/>
      <c r="C48" s="22"/>
      <c r="D48" s="22"/>
      <c r="E48" s="22"/>
      <c r="F48" s="19"/>
      <c r="G48" s="16" t="str">
        <f>IF(TblVissersplaatsen[[#This Row],[Naam visser]]&lt;&gt;"",IF($J$11&gt;15,VLOOKUP(LARGE($K$6:$K$65,ROWS($F$6:F48)),$K$6:$L$65,2,0),VLOOKUP(LARGE($M$6:$M$20,ROWS($F$6:F48)),$M$6:$N$20,2,0)),"")</f>
        <v/>
      </c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</row>
    <row r="49" spans="1:27" ht="15.6" x14ac:dyDescent="0.3">
      <c r="A49" s="21"/>
      <c r="B49" s="21"/>
      <c r="C49" s="22"/>
      <c r="D49" s="22"/>
      <c r="E49" s="22"/>
      <c r="F49" s="19"/>
      <c r="G49" s="16" t="str">
        <f>IF(TblVissersplaatsen[[#This Row],[Naam visser]]&lt;&gt;"",IF($J$11&gt;15,VLOOKUP(LARGE($K$6:$K$65,ROWS($F$6:F49)),$K$6:$L$65,2,0),VLOOKUP(LARGE($M$6:$M$20,ROWS($F$6:F49)),$M$6:$N$20,2,0)),"")</f>
        <v/>
      </c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</row>
    <row r="50" spans="1:27" ht="15.6" x14ac:dyDescent="0.3">
      <c r="A50" s="21"/>
      <c r="B50" s="21"/>
      <c r="C50" s="22"/>
      <c r="D50" s="22"/>
      <c r="E50" s="22"/>
      <c r="F50" s="19"/>
      <c r="G50" s="16" t="str">
        <f>IF(TblVissersplaatsen[[#This Row],[Naam visser]]&lt;&gt;"",IF($J$11&gt;15,VLOOKUP(LARGE($K$6:$K$65,ROWS($F$6:F50)),$K$6:$L$65,2,0),VLOOKUP(LARGE($M$6:$M$20,ROWS($F$6:F50)),$M$6:$N$20,2,0)),"")</f>
        <v/>
      </c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</row>
    <row r="51" spans="1:27" ht="15.6" x14ac:dyDescent="0.3">
      <c r="A51" s="21"/>
      <c r="B51" s="21"/>
      <c r="C51" s="22"/>
      <c r="D51" s="22"/>
      <c r="E51" s="22"/>
      <c r="F51" s="19"/>
      <c r="G51" s="16" t="str">
        <f>IF(TblVissersplaatsen[[#This Row],[Naam visser]]&lt;&gt;"",IF($J$11&gt;15,VLOOKUP(LARGE($K$6:$K$65,ROWS($F$6:F51)),$K$6:$L$65,2,0),VLOOKUP(LARGE($M$6:$M$20,ROWS($F$6:F51)),$M$6:$N$20,2,0)),"")</f>
        <v/>
      </c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</row>
    <row r="52" spans="1:27" ht="15.6" x14ac:dyDescent="0.3">
      <c r="A52" s="21"/>
      <c r="B52" s="21"/>
      <c r="C52" s="22"/>
      <c r="D52" s="22"/>
      <c r="E52" s="22"/>
      <c r="F52" s="19"/>
      <c r="G52" s="16" t="str">
        <f>IF(TblVissersplaatsen[[#This Row],[Naam visser]]&lt;&gt;"",IF($J$11&gt;15,VLOOKUP(LARGE($K$6:$K$65,ROWS($F$6:F52)),$K$6:$L$65,2,0),VLOOKUP(LARGE($M$6:$M$20,ROWS($F$6:F52)),$M$6:$N$20,2,0)),"")</f>
        <v/>
      </c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</row>
    <row r="53" spans="1:27" ht="15.6" x14ac:dyDescent="0.3">
      <c r="A53" s="21"/>
      <c r="B53" s="21"/>
      <c r="C53" s="22"/>
      <c r="D53" s="22"/>
      <c r="E53" s="22"/>
      <c r="F53" s="19"/>
      <c r="G53" s="16" t="str">
        <f>IF(TblVissersplaatsen[[#This Row],[Naam visser]]&lt;&gt;"",IF($J$11&gt;15,VLOOKUP(LARGE($K$6:$K$65,ROWS($F$6:F53)),$K$6:$L$65,2,0),VLOOKUP(LARGE($M$6:$M$20,ROWS($F$6:F53)),$M$6:$N$20,2,0)),"")</f>
        <v/>
      </c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</row>
    <row r="54" spans="1:27" ht="15.6" x14ac:dyDescent="0.3">
      <c r="A54" s="21"/>
      <c r="B54" s="21"/>
      <c r="C54" s="22"/>
      <c r="D54" s="22"/>
      <c r="E54" s="22"/>
      <c r="F54" s="19"/>
      <c r="G54" s="16" t="str">
        <f>IF(TblVissersplaatsen[[#This Row],[Naam visser]]&lt;&gt;"",IF($J$11&gt;15,VLOOKUP(LARGE($K$6:$K$65,ROWS($F$6:F54)),$K$6:$L$65,2,0),VLOOKUP(LARGE($M$6:$M$20,ROWS($F$6:F54)),$M$6:$N$20,2,0)),"")</f>
        <v/>
      </c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</row>
    <row r="55" spans="1:27" ht="15.6" x14ac:dyDescent="0.3">
      <c r="A55" s="21"/>
      <c r="B55" s="21"/>
      <c r="C55" s="22"/>
      <c r="D55" s="22"/>
      <c r="E55" s="22"/>
      <c r="F55" s="19"/>
      <c r="G55" s="16" t="str">
        <f>IF(TblVissersplaatsen[[#This Row],[Naam visser]]&lt;&gt;"",IF($J$11&gt;15,VLOOKUP(LARGE($K$6:$K$65,ROWS($F$6:F55)),$K$6:$L$65,2,0),VLOOKUP(LARGE($M$6:$M$20,ROWS($F$6:F55)),$M$6:$N$20,2,0)),"")</f>
        <v/>
      </c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</row>
    <row r="56" spans="1:27" ht="15.6" x14ac:dyDescent="0.3">
      <c r="A56" s="21"/>
      <c r="B56" s="21"/>
      <c r="C56" s="22"/>
      <c r="D56" s="22"/>
      <c r="E56" s="22"/>
      <c r="F56" s="19"/>
      <c r="G56" s="16" t="str">
        <f>IF(TblVissersplaatsen[[#This Row],[Naam visser]]&lt;&gt;"",IF($J$11&gt;15,VLOOKUP(LARGE($K$6:$K$65,ROWS($F$6:F56)),$K$6:$L$65,2,0),VLOOKUP(LARGE($M$6:$M$20,ROWS($F$6:F56)),$M$6:$N$20,2,0)),"")</f>
        <v/>
      </c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</row>
    <row r="57" spans="1:27" ht="15.6" x14ac:dyDescent="0.3">
      <c r="A57" s="21"/>
      <c r="B57" s="21"/>
      <c r="C57" s="22"/>
      <c r="D57" s="22"/>
      <c r="E57" s="22"/>
      <c r="F57" s="19"/>
      <c r="G57" s="16" t="str">
        <f>IF(TblVissersplaatsen[[#This Row],[Naam visser]]&lt;&gt;"",IF($J$11&gt;15,VLOOKUP(LARGE($K$6:$K$65,ROWS($F$6:F57)),$K$6:$L$65,2,0),VLOOKUP(LARGE($M$6:$M$20,ROWS($F$6:F57)),$M$6:$N$20,2,0)),"")</f>
        <v/>
      </c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</row>
    <row r="58" spans="1:27" ht="15.6" x14ac:dyDescent="0.3">
      <c r="A58" s="21"/>
      <c r="B58" s="21"/>
      <c r="C58" s="22"/>
      <c r="D58" s="22"/>
      <c r="E58" s="22"/>
      <c r="F58" s="19"/>
      <c r="G58" s="16" t="str">
        <f>IF(TblVissersplaatsen[[#This Row],[Naam visser]]&lt;&gt;"",IF($J$11&gt;15,VLOOKUP(LARGE($K$6:$K$65,ROWS($F$6:F58)),$K$6:$L$65,2,0),VLOOKUP(LARGE($M$6:$M$20,ROWS($F$6:F58)),$M$6:$N$20,2,0)),"")</f>
        <v/>
      </c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</row>
    <row r="59" spans="1:27" ht="15.6" x14ac:dyDescent="0.3">
      <c r="A59" s="21"/>
      <c r="B59" s="21"/>
      <c r="C59" s="22"/>
      <c r="D59" s="22"/>
      <c r="E59" s="22"/>
      <c r="F59" s="19"/>
      <c r="G59" s="16" t="str">
        <f>IF(TblVissersplaatsen[[#This Row],[Naam visser]]&lt;&gt;"",IF($J$11&gt;15,VLOOKUP(LARGE($K$6:$K$65,ROWS($F$6:F59)),$K$6:$L$65,2,0),VLOOKUP(LARGE($M$6:$M$20,ROWS($F$6:F59)),$M$6:$N$20,2,0)),"")</f>
        <v/>
      </c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</row>
    <row r="60" spans="1:27" ht="15.6" x14ac:dyDescent="0.3">
      <c r="A60" s="21"/>
      <c r="B60" s="21"/>
      <c r="C60" s="22"/>
      <c r="D60" s="22"/>
      <c r="E60" s="22"/>
      <c r="F60" s="19"/>
      <c r="G60" s="16" t="str">
        <f>IF(TblVissersplaatsen[[#This Row],[Naam visser]]&lt;&gt;"",IF($J$11&gt;15,VLOOKUP(LARGE($K$6:$K$65,ROWS($F$6:F60)),$K$6:$L$65,2,0),VLOOKUP(LARGE($M$6:$M$20,ROWS($F$6:F60)),$M$6:$N$20,2,0)),"")</f>
        <v/>
      </c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</row>
    <row r="61" spans="1:27" ht="15.6" x14ac:dyDescent="0.3">
      <c r="A61" s="21"/>
      <c r="B61" s="21"/>
      <c r="C61" s="22"/>
      <c r="D61" s="22"/>
      <c r="E61" s="22"/>
      <c r="F61" s="19"/>
      <c r="G61" s="16" t="str">
        <f>IF(TblVissersplaatsen[[#This Row],[Naam visser]]&lt;&gt;"",IF($J$11&gt;15,VLOOKUP(LARGE($K$6:$K$65,ROWS($F$6:F61)),$K$6:$L$65,2,0),VLOOKUP(LARGE($M$6:$M$20,ROWS($F$6:F61)),$M$6:$N$20,2,0)),"")</f>
        <v/>
      </c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</row>
    <row r="62" spans="1:27" ht="15.6" x14ac:dyDescent="0.3">
      <c r="A62" s="21"/>
      <c r="B62" s="21"/>
      <c r="C62" s="22"/>
      <c r="D62" s="22"/>
      <c r="E62" s="22"/>
      <c r="F62" s="19"/>
      <c r="G62" s="16" t="str">
        <f>IF(TblVissersplaatsen[[#This Row],[Naam visser]]&lt;&gt;"",IF($J$11&gt;15,VLOOKUP(LARGE($K$6:$K$65,ROWS($F$6:F62)),$K$6:$L$65,2,0),VLOOKUP(LARGE($M$6:$M$20,ROWS($F$6:F62)),$M$6:$N$20,2,0)),"")</f>
        <v/>
      </c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</row>
    <row r="63" spans="1:27" ht="15.6" x14ac:dyDescent="0.3">
      <c r="A63" s="21"/>
      <c r="B63" s="21"/>
      <c r="C63" s="22"/>
      <c r="D63" s="22"/>
      <c r="E63" s="22"/>
      <c r="F63" s="19"/>
      <c r="G63" s="16" t="str">
        <f>IF(TblVissersplaatsen[[#This Row],[Naam visser]]&lt;&gt;"",IF($J$11&gt;15,VLOOKUP(LARGE($K$6:$K$65,ROWS($F$6:F63)),$K$6:$L$65,2,0),VLOOKUP(LARGE($M$6:$M$20,ROWS($F$6:F63)),$M$6:$N$20,2,0)),"")</f>
        <v/>
      </c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</row>
    <row r="64" spans="1:27" ht="15.6" x14ac:dyDescent="0.3">
      <c r="A64" s="21"/>
      <c r="B64" s="21"/>
      <c r="C64" s="22"/>
      <c r="D64" s="22"/>
      <c r="E64" s="22"/>
      <c r="F64" s="19"/>
      <c r="G64" s="16" t="str">
        <f>IF(TblVissersplaatsen[[#This Row],[Naam visser]]&lt;&gt;"",IF($J$11&gt;15,VLOOKUP(LARGE($K$6:$K$65,ROWS($F$6:F64)),$K$6:$L$65,2,0),VLOOKUP(LARGE($M$6:$M$20,ROWS($F$6:F64)),$M$6:$N$20,2,0)),"")</f>
        <v/>
      </c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</row>
    <row r="65" spans="1:27" ht="15.6" x14ac:dyDescent="0.3">
      <c r="A65" s="21"/>
      <c r="B65" s="21"/>
      <c r="C65" s="22"/>
      <c r="D65" s="22"/>
      <c r="E65" s="22"/>
      <c r="F65" s="19"/>
      <c r="G65" s="16" t="str">
        <f>IF(TblVissersplaatsen[[#This Row],[Naam visser]]&lt;&gt;"",IF($J$11&gt;15,VLOOKUP(LARGE($K$6:$K$65,ROWS($F$6:F65)),$K$6:$L$65,2,0),VLOOKUP(LARGE($M$6:$M$20,ROWS($F$6:F65)),$M$6:$N$20,2,0)),"")</f>
        <v/>
      </c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</row>
    <row r="66" spans="1:27" x14ac:dyDescent="0.3">
      <c r="A66" s="21"/>
      <c r="B66" s="21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</row>
    <row r="67" spans="1:27" x14ac:dyDescent="0.3">
      <c r="A67" s="21"/>
      <c r="B67" s="21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</row>
    <row r="68" spans="1:27" x14ac:dyDescent="0.3">
      <c r="A68" s="21"/>
      <c r="B68" s="21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</row>
    <row r="69" spans="1:27" x14ac:dyDescent="0.3">
      <c r="A69" s="21"/>
      <c r="B69" s="21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</row>
    <row r="70" spans="1:27" x14ac:dyDescent="0.3">
      <c r="A70" s="21"/>
      <c r="B70" s="21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</row>
  </sheetData>
  <sheetProtection selectLockedCells="1"/>
  <mergeCells count="2">
    <mergeCell ref="F1:N3"/>
    <mergeCell ref="J4:O5"/>
  </mergeCells>
  <dataValidations count="1">
    <dataValidation type="custom" allowBlank="1" showInputMessage="1" showErrorMessage="1" error="dubbele waarde" sqref="N6:N20" xr:uid="{C9F0D1FF-8E2B-41A4-A3DE-D885360077BE}">
      <formula1>COUNTIF($N$6:N6,N6)&lt;2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24214-775B-4213-AF87-5D9CDB4A17ED}">
  <sheetPr codeName="Blad2"/>
  <dimension ref="A1:X75"/>
  <sheetViews>
    <sheetView showGridLines="0" showRowColHeaders="0" zoomScale="87" zoomScaleNormal="87" workbookViewId="0">
      <selection activeCell="E6" sqref="E6"/>
    </sheetView>
  </sheetViews>
  <sheetFormatPr defaultColWidth="8.88671875" defaultRowHeight="14.4" x14ac:dyDescent="0.3"/>
  <cols>
    <col min="2" max="2" width="19.109375" style="1" customWidth="1"/>
    <col min="3" max="3" width="28.21875" style="1" customWidth="1"/>
    <col min="4" max="4" width="17.77734375" style="10" customWidth="1"/>
    <col min="5" max="5" width="21.5546875" style="1" bestFit="1" customWidth="1"/>
    <col min="8" max="8" width="12.44140625" customWidth="1"/>
    <col min="9" max="9" width="14.77734375" customWidth="1"/>
    <col min="10" max="10" width="12.44140625" customWidth="1"/>
    <col min="11" max="11" width="9.77734375" customWidth="1"/>
    <col min="12" max="12" width="7.21875" customWidth="1"/>
    <col min="13" max="16" width="12.44140625" customWidth="1"/>
    <col min="17" max="17" width="9" customWidth="1"/>
    <col min="18" max="18" width="9.44140625" customWidth="1"/>
    <col min="19" max="19" width="17.88671875" customWidth="1"/>
  </cols>
  <sheetData>
    <row r="1" spans="1:24" ht="14.4" customHeight="1" x14ac:dyDescent="0.3">
      <c r="A1" s="20"/>
      <c r="B1" s="20"/>
      <c r="C1" s="20"/>
      <c r="D1" s="20"/>
      <c r="E1" s="20"/>
      <c r="F1" s="20"/>
      <c r="G1" s="20"/>
      <c r="H1" s="20"/>
      <c r="I1" s="31" t="s">
        <v>6</v>
      </c>
      <c r="J1" s="31"/>
      <c r="K1" s="31"/>
      <c r="L1" s="31"/>
      <c r="M1" s="31"/>
      <c r="N1" s="31"/>
      <c r="O1" s="31"/>
      <c r="P1" s="31"/>
      <c r="Q1" s="31"/>
      <c r="R1" s="31"/>
      <c r="S1" s="31"/>
      <c r="T1" s="1"/>
      <c r="U1" s="1"/>
      <c r="V1" s="1"/>
      <c r="W1" s="1"/>
      <c r="X1" s="1"/>
    </row>
    <row r="2" spans="1:24" ht="14.4" customHeight="1" x14ac:dyDescent="0.3">
      <c r="A2" s="20"/>
      <c r="B2" s="20"/>
      <c r="C2" s="20"/>
      <c r="D2" s="20"/>
      <c r="E2" s="20"/>
      <c r="F2" s="20"/>
      <c r="G2" s="20"/>
      <c r="H2" s="20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1"/>
      <c r="U2" s="1"/>
      <c r="V2" s="1"/>
      <c r="W2" s="1"/>
      <c r="X2" s="1"/>
    </row>
    <row r="3" spans="1:24" ht="14.4" customHeight="1" x14ac:dyDescent="0.3">
      <c r="A3" s="20"/>
      <c r="B3" s="4" t="s">
        <v>5</v>
      </c>
      <c r="C3" s="8" t="s">
        <v>0</v>
      </c>
      <c r="D3" s="8" t="s">
        <v>1</v>
      </c>
      <c r="E3" s="3" t="s">
        <v>4</v>
      </c>
      <c r="F3" s="20"/>
      <c r="G3" s="20"/>
      <c r="H3" s="20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1"/>
      <c r="U3" s="1"/>
      <c r="V3" s="1"/>
      <c r="W3" s="1"/>
      <c r="X3" s="1"/>
    </row>
    <row r="4" spans="1:24" ht="15.6" x14ac:dyDescent="0.3">
      <c r="A4" s="20"/>
      <c r="B4" s="5">
        <v>1</v>
      </c>
      <c r="C4"/>
      <c r="D4" s="9" t="s">
        <v>7</v>
      </c>
      <c r="E4" s="11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1"/>
      <c r="U4" s="1"/>
      <c r="V4" s="1"/>
      <c r="W4" s="1"/>
      <c r="X4" s="1"/>
    </row>
    <row r="5" spans="1:24" ht="15.6" x14ac:dyDescent="0.3">
      <c r="A5" s="20"/>
      <c r="B5" s="5">
        <v>2</v>
      </c>
      <c r="C5"/>
      <c r="D5" s="9" t="s">
        <v>7</v>
      </c>
      <c r="E5" s="11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1"/>
      <c r="U5" s="1"/>
      <c r="V5" s="1"/>
      <c r="W5" s="1"/>
      <c r="X5" s="1"/>
    </row>
    <row r="6" spans="1:24" ht="15.6" x14ac:dyDescent="0.3">
      <c r="A6" s="20"/>
      <c r="B6" s="5">
        <v>3</v>
      </c>
      <c r="C6"/>
      <c r="D6" s="9" t="s">
        <v>7</v>
      </c>
      <c r="E6" s="11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1"/>
      <c r="U6" s="1"/>
      <c r="V6" s="1"/>
      <c r="W6" s="1"/>
      <c r="X6" s="1"/>
    </row>
    <row r="7" spans="1:24" ht="15.6" x14ac:dyDescent="0.3">
      <c r="A7" s="20"/>
      <c r="B7" s="5">
        <v>4</v>
      </c>
      <c r="C7"/>
      <c r="D7" s="9" t="s">
        <v>7</v>
      </c>
      <c r="E7" s="11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1"/>
      <c r="U7" s="1"/>
      <c r="V7" s="1"/>
      <c r="W7" s="1"/>
      <c r="X7" s="1"/>
    </row>
    <row r="8" spans="1:24" ht="15.6" x14ac:dyDescent="0.3">
      <c r="A8" s="20"/>
      <c r="B8" s="5">
        <v>5</v>
      </c>
      <c r="C8"/>
      <c r="D8" s="9" t="s">
        <v>7</v>
      </c>
      <c r="E8" s="11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1"/>
      <c r="U8" s="1"/>
      <c r="V8" s="1"/>
      <c r="W8" s="1"/>
      <c r="X8" s="1"/>
    </row>
    <row r="9" spans="1:24" ht="15.6" x14ac:dyDescent="0.3">
      <c r="A9" s="20"/>
      <c r="B9" s="5">
        <v>6</v>
      </c>
      <c r="C9"/>
      <c r="D9" s="9" t="s">
        <v>7</v>
      </c>
      <c r="E9" s="11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1"/>
      <c r="U9" s="1"/>
      <c r="V9" s="1"/>
      <c r="W9" s="1"/>
      <c r="X9" s="1"/>
    </row>
    <row r="10" spans="1:24" ht="15.6" x14ac:dyDescent="0.3">
      <c r="A10" s="20"/>
      <c r="B10" s="5">
        <v>7</v>
      </c>
      <c r="C10"/>
      <c r="D10" s="9" t="s">
        <v>7</v>
      </c>
      <c r="E10" s="11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1"/>
      <c r="U10" s="1"/>
      <c r="V10" s="1"/>
      <c r="W10" s="1"/>
      <c r="X10" s="1"/>
    </row>
    <row r="11" spans="1:24" ht="15.6" x14ac:dyDescent="0.3">
      <c r="A11" s="20"/>
      <c r="B11" s="5">
        <v>8</v>
      </c>
      <c r="C11"/>
      <c r="D11" s="9" t="s">
        <v>7</v>
      </c>
      <c r="E11" s="11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1"/>
      <c r="U11" s="1"/>
      <c r="V11" s="1"/>
      <c r="W11" s="1"/>
      <c r="X11" s="1"/>
    </row>
    <row r="12" spans="1:24" ht="15.6" x14ac:dyDescent="0.3">
      <c r="A12" s="20"/>
      <c r="B12" s="5">
        <v>9</v>
      </c>
      <c r="C12"/>
      <c r="D12" s="9" t="s">
        <v>7</v>
      </c>
      <c r="E12" s="11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1"/>
      <c r="U12" s="1"/>
      <c r="V12" s="1"/>
      <c r="W12" s="1"/>
      <c r="X12" s="1"/>
    </row>
    <row r="13" spans="1:24" ht="23.4" x14ac:dyDescent="0.45">
      <c r="A13" s="20"/>
      <c r="B13" s="5">
        <v>10</v>
      </c>
      <c r="C13"/>
      <c r="D13" s="9" t="s">
        <v>7</v>
      </c>
      <c r="E13" s="11"/>
      <c r="F13" s="20"/>
      <c r="G13" s="20"/>
      <c r="H13" s="20"/>
      <c r="I13" s="20"/>
      <c r="J13" s="20"/>
      <c r="K13" s="20"/>
      <c r="L13" s="20"/>
      <c r="M13" s="35" t="str">
        <f>IF(E4&lt;&gt;"",VLOOKUP(B4,B4:C63,2,0),"")</f>
        <v/>
      </c>
      <c r="N13" s="35"/>
      <c r="O13" s="35"/>
      <c r="P13" s="20"/>
      <c r="Q13" s="20"/>
      <c r="R13" s="20"/>
      <c r="S13" s="20"/>
      <c r="T13" s="1"/>
      <c r="U13" s="1"/>
      <c r="V13" s="1"/>
      <c r="W13" s="1"/>
      <c r="X13" s="1"/>
    </row>
    <row r="14" spans="1:24" ht="15.6" x14ac:dyDescent="0.3">
      <c r="A14" s="20"/>
      <c r="B14" s="5">
        <v>11</v>
      </c>
      <c r="C14"/>
      <c r="D14" s="9" t="s">
        <v>7</v>
      </c>
      <c r="E14" s="11"/>
      <c r="F14" s="20"/>
      <c r="G14" s="20"/>
      <c r="H14" s="20"/>
      <c r="I14" s="20"/>
      <c r="J14" s="20"/>
      <c r="K14" s="20"/>
      <c r="L14" s="20"/>
      <c r="M14" s="33">
        <v>1</v>
      </c>
      <c r="N14" s="33"/>
      <c r="O14" s="33"/>
      <c r="P14" s="20"/>
      <c r="Q14" s="20"/>
      <c r="R14" s="20"/>
      <c r="S14" s="20"/>
      <c r="T14" s="1"/>
      <c r="U14" s="1"/>
      <c r="V14" s="1"/>
      <c r="W14" s="1"/>
      <c r="X14" s="1"/>
    </row>
    <row r="15" spans="1:24" ht="25.8" x14ac:dyDescent="0.5">
      <c r="A15" s="20"/>
      <c r="B15" s="5">
        <v>12</v>
      </c>
      <c r="C15"/>
      <c r="D15" s="9" t="s">
        <v>7</v>
      </c>
      <c r="E15" s="11"/>
      <c r="F15" s="20"/>
      <c r="G15" s="20"/>
      <c r="H15" s="20"/>
      <c r="I15" s="20"/>
      <c r="J15" s="20"/>
      <c r="K15" s="20"/>
      <c r="L15" s="20"/>
      <c r="M15" s="33"/>
      <c r="N15" s="33"/>
      <c r="O15" s="33"/>
      <c r="P15" s="36" t="str">
        <f>IF(E6&lt;&gt;"",VLOOKUP(B6,B4:C63,2,0),"")</f>
        <v/>
      </c>
      <c r="Q15" s="36"/>
      <c r="R15" s="36"/>
      <c r="S15" s="20"/>
      <c r="T15" s="1"/>
      <c r="U15" s="1"/>
      <c r="V15" s="1"/>
      <c r="W15" s="1"/>
      <c r="X15" s="1"/>
    </row>
    <row r="16" spans="1:24" ht="21" x14ac:dyDescent="0.4">
      <c r="A16" s="20"/>
      <c r="B16" s="5">
        <v>13</v>
      </c>
      <c r="C16"/>
      <c r="D16" s="9" t="s">
        <v>7</v>
      </c>
      <c r="E16" s="11"/>
      <c r="F16" s="20"/>
      <c r="G16" s="20"/>
      <c r="H16" s="20"/>
      <c r="I16" s="20"/>
      <c r="J16" s="34" t="str">
        <f>IF(E5&lt;&gt;"",VLOOKUP(B5,B4:C63,2,0),"")</f>
        <v/>
      </c>
      <c r="K16" s="34"/>
      <c r="L16" s="34"/>
      <c r="M16" s="33"/>
      <c r="N16" s="33"/>
      <c r="O16" s="33"/>
      <c r="P16" s="32">
        <v>3</v>
      </c>
      <c r="Q16" s="32"/>
      <c r="R16" s="32"/>
      <c r="S16" s="20"/>
      <c r="T16" s="1"/>
      <c r="U16" s="1"/>
      <c r="V16" s="1"/>
      <c r="W16" s="1"/>
      <c r="X16" s="1"/>
    </row>
    <row r="17" spans="1:24" ht="15.6" x14ac:dyDescent="0.3">
      <c r="A17" s="20"/>
      <c r="B17" s="5">
        <v>14</v>
      </c>
      <c r="C17"/>
      <c r="D17" s="9" t="s">
        <v>7</v>
      </c>
      <c r="E17" s="11"/>
      <c r="F17" s="20"/>
      <c r="G17" s="20"/>
      <c r="H17" s="20"/>
      <c r="I17" s="20"/>
      <c r="J17" s="32">
        <v>2</v>
      </c>
      <c r="K17" s="32"/>
      <c r="L17" s="32"/>
      <c r="M17" s="33"/>
      <c r="N17" s="33"/>
      <c r="O17" s="33"/>
      <c r="P17" s="32"/>
      <c r="Q17" s="32"/>
      <c r="R17" s="32"/>
      <c r="S17" s="20"/>
      <c r="T17" s="1"/>
      <c r="U17" s="1"/>
      <c r="V17" s="1"/>
      <c r="W17" s="1"/>
      <c r="X17" s="1"/>
    </row>
    <row r="18" spans="1:24" ht="15.6" x14ac:dyDescent="0.3">
      <c r="A18" s="20"/>
      <c r="B18" s="5">
        <v>15</v>
      </c>
      <c r="C18"/>
      <c r="D18" s="9" t="s">
        <v>7</v>
      </c>
      <c r="E18" s="11"/>
      <c r="F18" s="20"/>
      <c r="G18" s="20"/>
      <c r="H18" s="20"/>
      <c r="I18" s="20"/>
      <c r="J18" s="32"/>
      <c r="K18" s="32"/>
      <c r="L18" s="32"/>
      <c r="M18" s="33"/>
      <c r="N18" s="33"/>
      <c r="O18" s="33"/>
      <c r="P18" s="32"/>
      <c r="Q18" s="32"/>
      <c r="R18" s="32"/>
      <c r="S18" s="20"/>
      <c r="T18" s="1"/>
      <c r="U18" s="1"/>
      <c r="V18" s="1"/>
      <c r="W18" s="1"/>
      <c r="X18" s="1"/>
    </row>
    <row r="19" spans="1:24" ht="15.6" x14ac:dyDescent="0.3">
      <c r="A19" s="20"/>
      <c r="B19" s="5">
        <v>16</v>
      </c>
      <c r="C19"/>
      <c r="D19" s="9" t="s">
        <v>7</v>
      </c>
      <c r="E19" s="11"/>
      <c r="F19" s="20"/>
      <c r="G19" s="20"/>
      <c r="H19" s="20"/>
      <c r="I19" s="20"/>
      <c r="J19" s="32"/>
      <c r="K19" s="32"/>
      <c r="L19" s="32"/>
      <c r="M19" s="33"/>
      <c r="N19" s="33"/>
      <c r="O19" s="33"/>
      <c r="P19" s="32"/>
      <c r="Q19" s="32"/>
      <c r="R19" s="32"/>
      <c r="S19" s="20"/>
      <c r="T19" s="1"/>
      <c r="U19" s="1"/>
      <c r="V19" s="1"/>
      <c r="W19" s="1"/>
      <c r="X19" s="1"/>
    </row>
    <row r="20" spans="1:24" ht="15.6" x14ac:dyDescent="0.3">
      <c r="A20" s="20"/>
      <c r="B20" s="5">
        <v>17</v>
      </c>
      <c r="C20"/>
      <c r="D20" s="9" t="s">
        <v>7</v>
      </c>
      <c r="E20" s="11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1"/>
      <c r="U20" s="1"/>
      <c r="V20" s="1"/>
      <c r="W20" s="1"/>
      <c r="X20" s="1"/>
    </row>
    <row r="21" spans="1:24" ht="15.6" x14ac:dyDescent="0.3">
      <c r="A21" s="20"/>
      <c r="B21" s="5">
        <v>18</v>
      </c>
      <c r="C21"/>
      <c r="D21" s="9" t="s">
        <v>7</v>
      </c>
      <c r="E21" s="11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1"/>
      <c r="U21" s="1"/>
      <c r="V21" s="1"/>
      <c r="W21" s="1"/>
      <c r="X21" s="1"/>
    </row>
    <row r="22" spans="1:24" ht="15.6" x14ac:dyDescent="0.3">
      <c r="A22" s="20"/>
      <c r="B22" s="5">
        <v>19</v>
      </c>
      <c r="C22"/>
      <c r="D22" s="9" t="s">
        <v>7</v>
      </c>
      <c r="E22" s="11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1"/>
      <c r="U22" s="1"/>
      <c r="V22" s="1"/>
      <c r="W22" s="1"/>
      <c r="X22" s="1"/>
    </row>
    <row r="23" spans="1:24" ht="15.6" x14ac:dyDescent="0.3">
      <c r="A23" s="20"/>
      <c r="B23" s="5">
        <v>20</v>
      </c>
      <c r="C23"/>
      <c r="D23" s="9" t="s">
        <v>7</v>
      </c>
      <c r="E23" s="11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1"/>
      <c r="U23" s="1"/>
      <c r="V23" s="1"/>
      <c r="W23" s="1"/>
      <c r="X23" s="1"/>
    </row>
    <row r="24" spans="1:24" ht="15.6" x14ac:dyDescent="0.3">
      <c r="A24" s="20"/>
      <c r="B24" s="5">
        <v>21</v>
      </c>
      <c r="C24"/>
      <c r="D24" s="9" t="s">
        <v>7</v>
      </c>
      <c r="E24" s="11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1"/>
      <c r="U24" s="1"/>
      <c r="V24" s="1"/>
      <c r="W24" s="1"/>
      <c r="X24" s="1"/>
    </row>
    <row r="25" spans="1:24" ht="15.6" x14ac:dyDescent="0.3">
      <c r="A25" s="20"/>
      <c r="B25" s="5">
        <v>22</v>
      </c>
      <c r="C25"/>
      <c r="D25" s="9" t="s">
        <v>7</v>
      </c>
      <c r="E25" s="11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1"/>
      <c r="U25" s="1"/>
      <c r="V25" s="1"/>
      <c r="W25" s="1"/>
      <c r="X25" s="1"/>
    </row>
    <row r="26" spans="1:24" ht="15.6" x14ac:dyDescent="0.3">
      <c r="A26" s="20"/>
      <c r="B26" s="5">
        <v>23</v>
      </c>
      <c r="C26"/>
      <c r="D26" s="9" t="s">
        <v>7</v>
      </c>
      <c r="E26" s="11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1"/>
      <c r="U26" s="1"/>
      <c r="V26" s="1"/>
      <c r="W26" s="1"/>
      <c r="X26" s="1"/>
    </row>
    <row r="27" spans="1:24" ht="15.6" x14ac:dyDescent="0.3">
      <c r="A27" s="20"/>
      <c r="B27" s="5">
        <v>24</v>
      </c>
      <c r="C27"/>
      <c r="D27" s="9" t="s">
        <v>7</v>
      </c>
      <c r="E27" s="11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1"/>
      <c r="U27" s="1"/>
      <c r="V27" s="1"/>
      <c r="W27" s="1"/>
      <c r="X27" s="1"/>
    </row>
    <row r="28" spans="1:24" ht="15.6" x14ac:dyDescent="0.3">
      <c r="A28" s="20"/>
      <c r="B28" s="5">
        <v>25</v>
      </c>
      <c r="C28"/>
      <c r="D28" s="9" t="s">
        <v>7</v>
      </c>
      <c r="E28" s="11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1"/>
      <c r="U28" s="1"/>
      <c r="V28" s="1"/>
      <c r="W28" s="1"/>
      <c r="X28" s="1"/>
    </row>
    <row r="29" spans="1:24" ht="15.6" x14ac:dyDescent="0.3">
      <c r="A29" s="20"/>
      <c r="B29" s="5">
        <v>26</v>
      </c>
      <c r="C29"/>
      <c r="D29" s="9" t="s">
        <v>7</v>
      </c>
      <c r="E29" s="11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1"/>
      <c r="U29" s="1"/>
      <c r="V29" s="1"/>
      <c r="W29" s="1"/>
      <c r="X29" s="1"/>
    </row>
    <row r="30" spans="1:24" ht="15.6" x14ac:dyDescent="0.3">
      <c r="A30" s="20"/>
      <c r="B30" s="5">
        <v>27</v>
      </c>
      <c r="C30"/>
      <c r="D30" s="9" t="s">
        <v>7</v>
      </c>
      <c r="E30" s="11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1"/>
      <c r="U30" s="1"/>
      <c r="V30" s="1"/>
      <c r="W30" s="1"/>
      <c r="X30" s="1"/>
    </row>
    <row r="31" spans="1:24" ht="15.6" x14ac:dyDescent="0.3">
      <c r="A31" s="20"/>
      <c r="B31" s="5">
        <v>28</v>
      </c>
      <c r="C31"/>
      <c r="D31" s="9" t="s">
        <v>7</v>
      </c>
      <c r="E31" s="11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1"/>
      <c r="U31" s="1"/>
      <c r="V31" s="1"/>
      <c r="W31" s="1"/>
      <c r="X31" s="1"/>
    </row>
    <row r="32" spans="1:24" ht="15.6" x14ac:dyDescent="0.3">
      <c r="A32" s="20"/>
      <c r="B32" s="5">
        <v>29</v>
      </c>
      <c r="C32"/>
      <c r="D32" s="9" t="s">
        <v>7</v>
      </c>
      <c r="E32" s="11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1"/>
      <c r="U32" s="1"/>
      <c r="V32" s="1"/>
      <c r="W32" s="1"/>
      <c r="X32" s="1"/>
    </row>
    <row r="33" spans="1:24" ht="15.6" x14ac:dyDescent="0.3">
      <c r="A33" s="20"/>
      <c r="B33" s="5">
        <v>30</v>
      </c>
      <c r="C33"/>
      <c r="D33" s="9" t="s">
        <v>7</v>
      </c>
      <c r="E33" s="11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1"/>
      <c r="U33" s="1"/>
      <c r="V33" s="1"/>
      <c r="W33" s="1"/>
      <c r="X33" s="1"/>
    </row>
    <row r="34" spans="1:24" ht="15.6" x14ac:dyDescent="0.3">
      <c r="A34" s="20"/>
      <c r="B34" s="5">
        <v>31</v>
      </c>
      <c r="C34"/>
      <c r="D34" s="9" t="s">
        <v>7</v>
      </c>
      <c r="E34" s="11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1"/>
      <c r="U34" s="1"/>
      <c r="V34" s="1"/>
      <c r="W34" s="1"/>
      <c r="X34" s="1"/>
    </row>
    <row r="35" spans="1:24" ht="15.6" x14ac:dyDescent="0.3">
      <c r="A35" s="20"/>
      <c r="B35" s="5">
        <v>32</v>
      </c>
      <c r="C35"/>
      <c r="D35" s="9" t="s">
        <v>7</v>
      </c>
      <c r="E35" s="11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1"/>
      <c r="U35" s="1"/>
      <c r="V35" s="1"/>
      <c r="W35" s="1"/>
      <c r="X35" s="1"/>
    </row>
    <row r="36" spans="1:24" ht="15.6" x14ac:dyDescent="0.3">
      <c r="A36" s="20"/>
      <c r="B36" s="5">
        <v>33</v>
      </c>
      <c r="C36"/>
      <c r="D36" s="9" t="s">
        <v>7</v>
      </c>
      <c r="E36" s="11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1"/>
      <c r="U36" s="1"/>
      <c r="V36" s="1"/>
      <c r="W36" s="1"/>
      <c r="X36" s="1"/>
    </row>
    <row r="37" spans="1:24" ht="15.6" x14ac:dyDescent="0.3">
      <c r="A37" s="20"/>
      <c r="B37" s="5">
        <v>34</v>
      </c>
      <c r="C37"/>
      <c r="D37" s="9" t="s">
        <v>7</v>
      </c>
      <c r="E37" s="11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1"/>
      <c r="U37" s="1"/>
      <c r="V37" s="1"/>
      <c r="W37" s="1"/>
      <c r="X37" s="1"/>
    </row>
    <row r="38" spans="1:24" ht="15.6" x14ac:dyDescent="0.3">
      <c r="A38" s="20"/>
      <c r="B38" s="5">
        <v>35</v>
      </c>
      <c r="C38"/>
      <c r="D38" s="9" t="s">
        <v>7</v>
      </c>
      <c r="E38" s="11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1"/>
      <c r="U38" s="1"/>
      <c r="V38" s="1"/>
      <c r="W38" s="1"/>
      <c r="X38" s="1"/>
    </row>
    <row r="39" spans="1:24" ht="15.6" x14ac:dyDescent="0.3">
      <c r="A39" s="20"/>
      <c r="B39" s="5">
        <v>36</v>
      </c>
      <c r="C39"/>
      <c r="D39" s="9" t="s">
        <v>7</v>
      </c>
      <c r="E39" s="11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1"/>
      <c r="U39" s="1"/>
      <c r="V39" s="1"/>
      <c r="W39" s="1"/>
      <c r="X39" s="1"/>
    </row>
    <row r="40" spans="1:24" ht="15.6" x14ac:dyDescent="0.3">
      <c r="A40" s="20"/>
      <c r="B40" s="5">
        <v>37</v>
      </c>
      <c r="C40"/>
      <c r="D40" s="9" t="s">
        <v>7</v>
      </c>
      <c r="E40" s="11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1"/>
      <c r="U40" s="1"/>
      <c r="V40" s="1"/>
      <c r="W40" s="1"/>
      <c r="X40" s="1"/>
    </row>
    <row r="41" spans="1:24" ht="15.6" x14ac:dyDescent="0.3">
      <c r="A41" s="20"/>
      <c r="B41" s="5">
        <v>38</v>
      </c>
      <c r="C41"/>
      <c r="D41" s="9" t="s">
        <v>7</v>
      </c>
      <c r="E41" s="11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1"/>
      <c r="U41" s="1"/>
      <c r="V41" s="1"/>
      <c r="W41" s="1"/>
      <c r="X41" s="1"/>
    </row>
    <row r="42" spans="1:24" ht="15.6" x14ac:dyDescent="0.3">
      <c r="A42" s="20"/>
      <c r="B42" s="5">
        <v>39</v>
      </c>
      <c r="C42"/>
      <c r="D42" s="9" t="s">
        <v>7</v>
      </c>
      <c r="E42" s="11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1"/>
      <c r="U42" s="1"/>
      <c r="V42" s="1"/>
      <c r="W42" s="1"/>
      <c r="X42" s="1"/>
    </row>
    <row r="43" spans="1:24" ht="15.6" x14ac:dyDescent="0.3">
      <c r="A43" s="20"/>
      <c r="B43" s="5">
        <v>40</v>
      </c>
      <c r="C43"/>
      <c r="D43" s="9" t="s">
        <v>7</v>
      </c>
      <c r="E43" s="11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1"/>
      <c r="U43" s="1"/>
      <c r="V43" s="1"/>
      <c r="W43" s="1"/>
      <c r="X43" s="1"/>
    </row>
    <row r="44" spans="1:24" ht="15.6" x14ac:dyDescent="0.3">
      <c r="A44" s="20"/>
      <c r="B44" s="5">
        <v>41</v>
      </c>
      <c r="C44"/>
      <c r="D44" s="9" t="s">
        <v>7</v>
      </c>
      <c r="E44" s="11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1"/>
      <c r="U44" s="1"/>
      <c r="V44" s="1"/>
      <c r="W44" s="1"/>
      <c r="X44" s="1"/>
    </row>
    <row r="45" spans="1:24" ht="15.6" x14ac:dyDescent="0.3">
      <c r="A45" s="20"/>
      <c r="B45" s="5">
        <v>42</v>
      </c>
      <c r="C45"/>
      <c r="D45" s="9" t="s">
        <v>7</v>
      </c>
      <c r="E45" s="11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1"/>
      <c r="U45" s="1"/>
      <c r="V45" s="1"/>
      <c r="W45" s="1"/>
      <c r="X45" s="1"/>
    </row>
    <row r="46" spans="1:24" ht="15.6" x14ac:dyDescent="0.3">
      <c r="A46" s="20"/>
      <c r="B46" s="5">
        <v>43</v>
      </c>
      <c r="C46"/>
      <c r="D46" s="9" t="s">
        <v>7</v>
      </c>
      <c r="E46" s="11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1"/>
      <c r="U46" s="1"/>
      <c r="V46" s="1"/>
      <c r="W46" s="1"/>
      <c r="X46" s="1"/>
    </row>
    <row r="47" spans="1:24" ht="15.6" x14ac:dyDescent="0.3">
      <c r="A47" s="20"/>
      <c r="B47" s="5">
        <v>44</v>
      </c>
      <c r="C47"/>
      <c r="D47" s="9" t="s">
        <v>7</v>
      </c>
      <c r="E47" s="11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1"/>
      <c r="U47" s="1"/>
      <c r="V47" s="1"/>
      <c r="W47" s="1"/>
      <c r="X47" s="1"/>
    </row>
    <row r="48" spans="1:24" ht="15.6" x14ac:dyDescent="0.3">
      <c r="A48" s="20"/>
      <c r="B48" s="5">
        <v>45</v>
      </c>
      <c r="C48"/>
      <c r="D48" s="9" t="s">
        <v>7</v>
      </c>
      <c r="E48" s="11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1"/>
      <c r="U48" s="1"/>
      <c r="V48" s="1"/>
      <c r="W48" s="1"/>
      <c r="X48" s="1"/>
    </row>
    <row r="49" spans="1:24" ht="15.6" x14ac:dyDescent="0.3">
      <c r="A49" s="20"/>
      <c r="B49" s="5">
        <v>46</v>
      </c>
      <c r="C49"/>
      <c r="D49" s="9" t="s">
        <v>7</v>
      </c>
      <c r="E49" s="11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1"/>
      <c r="U49" s="1"/>
      <c r="V49" s="1"/>
      <c r="W49" s="1"/>
      <c r="X49" s="1"/>
    </row>
    <row r="50" spans="1:24" ht="15.6" x14ac:dyDescent="0.3">
      <c r="A50" s="20"/>
      <c r="B50" s="5">
        <v>47</v>
      </c>
      <c r="C50"/>
      <c r="D50" s="9" t="s">
        <v>7</v>
      </c>
      <c r="E50" s="11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1"/>
      <c r="U50" s="1"/>
      <c r="V50" s="1"/>
      <c r="W50" s="1"/>
      <c r="X50" s="1"/>
    </row>
    <row r="51" spans="1:24" ht="15.6" x14ac:dyDescent="0.3">
      <c r="A51" s="20"/>
      <c r="B51" s="5">
        <v>48</v>
      </c>
      <c r="C51"/>
      <c r="D51" s="9" t="s">
        <v>7</v>
      </c>
      <c r="E51" s="11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1"/>
      <c r="U51" s="1"/>
      <c r="V51" s="1"/>
      <c r="W51" s="1"/>
      <c r="X51" s="1"/>
    </row>
    <row r="52" spans="1:24" ht="15.6" x14ac:dyDescent="0.3">
      <c r="A52" s="20"/>
      <c r="B52" s="5">
        <v>49</v>
      </c>
      <c r="C52"/>
      <c r="D52" s="9" t="s">
        <v>7</v>
      </c>
      <c r="E52" s="11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1"/>
      <c r="U52" s="1"/>
      <c r="V52" s="1"/>
      <c r="W52" s="1"/>
      <c r="X52" s="1"/>
    </row>
    <row r="53" spans="1:24" ht="15.6" x14ac:dyDescent="0.3">
      <c r="A53" s="20"/>
      <c r="B53" s="5">
        <v>50</v>
      </c>
      <c r="C53"/>
      <c r="D53" s="9" t="s">
        <v>7</v>
      </c>
      <c r="E53" s="11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1"/>
      <c r="U53" s="1"/>
      <c r="V53" s="1"/>
      <c r="W53" s="1"/>
      <c r="X53" s="1"/>
    </row>
    <row r="54" spans="1:24" ht="15.6" x14ac:dyDescent="0.3">
      <c r="A54" s="20"/>
      <c r="B54" s="5">
        <v>51</v>
      </c>
      <c r="C54"/>
      <c r="D54" s="9" t="s">
        <v>7</v>
      </c>
      <c r="E54" s="11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1"/>
      <c r="U54" s="1"/>
      <c r="V54" s="1"/>
      <c r="W54" s="1"/>
      <c r="X54" s="1"/>
    </row>
    <row r="55" spans="1:24" ht="15.6" x14ac:dyDescent="0.3">
      <c r="A55" s="20"/>
      <c r="B55" s="5">
        <v>52</v>
      </c>
      <c r="C55"/>
      <c r="D55" s="9" t="s">
        <v>7</v>
      </c>
      <c r="E55" s="11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1"/>
      <c r="U55" s="1"/>
      <c r="V55" s="1"/>
      <c r="W55" s="1"/>
      <c r="X55" s="1"/>
    </row>
    <row r="56" spans="1:24" ht="15.6" x14ac:dyDescent="0.3">
      <c r="A56" s="20"/>
      <c r="B56" s="5">
        <v>53</v>
      </c>
      <c r="C56"/>
      <c r="D56" s="9" t="s">
        <v>7</v>
      </c>
      <c r="E56" s="11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1"/>
      <c r="U56" s="1"/>
      <c r="V56" s="1"/>
      <c r="W56" s="1"/>
      <c r="X56" s="1"/>
    </row>
    <row r="57" spans="1:24" ht="15.6" x14ac:dyDescent="0.3">
      <c r="A57" s="20"/>
      <c r="B57" s="5">
        <v>54</v>
      </c>
      <c r="C57"/>
      <c r="D57" s="9" t="s">
        <v>7</v>
      </c>
      <c r="E57" s="11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1"/>
      <c r="U57" s="1"/>
      <c r="V57" s="1"/>
      <c r="W57" s="1"/>
      <c r="X57" s="1"/>
    </row>
    <row r="58" spans="1:24" ht="15.6" x14ac:dyDescent="0.3">
      <c r="A58" s="20"/>
      <c r="B58" s="5">
        <v>55</v>
      </c>
      <c r="C58"/>
      <c r="D58" s="9" t="s">
        <v>7</v>
      </c>
      <c r="E58" s="11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1"/>
      <c r="U58" s="1"/>
      <c r="V58" s="1"/>
      <c r="W58" s="1"/>
      <c r="X58" s="1"/>
    </row>
    <row r="59" spans="1:24" ht="15.6" x14ac:dyDescent="0.3">
      <c r="A59" s="20"/>
      <c r="B59" s="5">
        <v>56</v>
      </c>
      <c r="C59"/>
      <c r="D59" s="9" t="s">
        <v>7</v>
      </c>
      <c r="E59" s="11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1"/>
      <c r="U59" s="1"/>
      <c r="V59" s="1"/>
      <c r="W59" s="1"/>
      <c r="X59" s="1"/>
    </row>
    <row r="60" spans="1:24" ht="15.6" x14ac:dyDescent="0.3">
      <c r="A60" s="20"/>
      <c r="B60" s="5">
        <v>57</v>
      </c>
      <c r="C60"/>
      <c r="D60" s="9" t="s">
        <v>7</v>
      </c>
      <c r="E60" s="11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1"/>
      <c r="U60" s="1"/>
      <c r="V60" s="1"/>
      <c r="W60" s="1"/>
      <c r="X60" s="1"/>
    </row>
    <row r="61" spans="1:24" ht="15.6" x14ac:dyDescent="0.3">
      <c r="A61" s="20"/>
      <c r="B61" s="5">
        <v>58</v>
      </c>
      <c r="C61"/>
      <c r="D61" s="9" t="s">
        <v>7</v>
      </c>
      <c r="E61" s="11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1"/>
      <c r="U61" s="1"/>
      <c r="V61" s="1"/>
      <c r="W61" s="1"/>
      <c r="X61" s="1"/>
    </row>
    <row r="62" spans="1:24" ht="15.6" x14ac:dyDescent="0.3">
      <c r="A62" s="20"/>
      <c r="B62" s="5">
        <v>59</v>
      </c>
      <c r="C62"/>
      <c r="D62" s="9" t="s">
        <v>7</v>
      </c>
      <c r="E62" s="11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1"/>
      <c r="U62" s="1"/>
      <c r="V62" s="1"/>
      <c r="W62" s="1"/>
      <c r="X62" s="1"/>
    </row>
    <row r="63" spans="1:24" ht="15.6" x14ac:dyDescent="0.3">
      <c r="A63" s="20"/>
      <c r="B63" s="5">
        <v>60</v>
      </c>
      <c r="C63"/>
      <c r="D63" s="9" t="s">
        <v>7</v>
      </c>
      <c r="E63" s="12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1"/>
      <c r="U63" s="1"/>
      <c r="V63" s="1"/>
      <c r="W63" s="1"/>
      <c r="X63" s="1"/>
    </row>
    <row r="64" spans="1:24" x14ac:dyDescent="0.3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1"/>
      <c r="U64" s="1"/>
      <c r="V64" s="1"/>
      <c r="W64" s="1"/>
      <c r="X64" s="1"/>
    </row>
    <row r="65" spans="1:24" ht="37.200000000000003" customHeight="1" x14ac:dyDescent="0.3">
      <c r="A65" s="20"/>
      <c r="B65" s="7" t="s">
        <v>2</v>
      </c>
      <c r="C65" s="7">
        <f>COUNTA(TblGewichtingave[Naam visser])</f>
        <v>0</v>
      </c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1"/>
      <c r="U65" s="1"/>
      <c r="V65" s="1"/>
      <c r="W65" s="1"/>
      <c r="X65" s="1"/>
    </row>
    <row r="66" spans="1:24" x14ac:dyDescent="0.3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1"/>
      <c r="U66" s="1"/>
      <c r="V66" s="1"/>
      <c r="W66" s="1"/>
      <c r="X66" s="1"/>
    </row>
    <row r="67" spans="1:24" x14ac:dyDescent="0.3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1"/>
      <c r="U67" s="1"/>
      <c r="V67" s="1"/>
      <c r="W67" s="1"/>
      <c r="X67" s="1"/>
    </row>
    <row r="68" spans="1:24" x14ac:dyDescent="0.3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1"/>
      <c r="U68" s="1"/>
      <c r="V68" s="1"/>
      <c r="W68" s="1"/>
      <c r="X68" s="1"/>
    </row>
    <row r="69" spans="1:24" x14ac:dyDescent="0.3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1"/>
      <c r="U69" s="1"/>
      <c r="V69" s="1"/>
      <c r="W69" s="1"/>
      <c r="X69" s="1"/>
    </row>
    <row r="70" spans="1:24" x14ac:dyDescent="0.3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1"/>
      <c r="U70" s="1"/>
      <c r="V70" s="1"/>
      <c r="W70" s="1"/>
      <c r="X70" s="1"/>
    </row>
    <row r="71" spans="1:24" x14ac:dyDescent="0.3">
      <c r="A71" s="20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1"/>
      <c r="U71" s="1"/>
      <c r="V71" s="1"/>
      <c r="W71" s="1"/>
      <c r="X71" s="1"/>
    </row>
    <row r="72" spans="1:24" x14ac:dyDescent="0.3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1"/>
      <c r="U72" s="1"/>
      <c r="V72" s="1"/>
      <c r="W72" s="1"/>
      <c r="X72" s="1"/>
    </row>
    <row r="73" spans="1:24" x14ac:dyDescent="0.3">
      <c r="A73" s="20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1"/>
      <c r="U73" s="1"/>
      <c r="V73" s="1"/>
      <c r="W73" s="1"/>
      <c r="X73" s="1"/>
    </row>
    <row r="74" spans="1:24" x14ac:dyDescent="0.3">
      <c r="A74" s="20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1"/>
      <c r="U74" s="1"/>
      <c r="V74" s="1"/>
      <c r="W74" s="1"/>
      <c r="X74" s="1"/>
    </row>
    <row r="75" spans="1:24" x14ac:dyDescent="0.3">
      <c r="A75" s="20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1"/>
      <c r="U75" s="1"/>
      <c r="V75" s="1"/>
      <c r="W75" s="1"/>
      <c r="X75" s="1"/>
    </row>
  </sheetData>
  <sortState xmlns:xlrd2="http://schemas.microsoft.com/office/spreadsheetml/2017/richdata2" ref="Q4:Q62">
    <sortCondition ref="Q3:Q62"/>
  </sortState>
  <mergeCells count="7">
    <mergeCell ref="I1:S3"/>
    <mergeCell ref="J17:L19"/>
    <mergeCell ref="M14:O19"/>
    <mergeCell ref="P16:R19"/>
    <mergeCell ref="J16:L16"/>
    <mergeCell ref="M13:O13"/>
    <mergeCell ref="P15:R15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blackAndWhite="1" cellComments="atEnd" horizontalDpi="4294967293" verticalDpi="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B7EC0DD-5333-4324-8DF2-2D5AAD5E254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2</vt:i4>
      </vt:variant>
    </vt:vector>
  </HeadingPairs>
  <TitlesOfParts>
    <vt:vector size="4" baseType="lpstr">
      <vt:lpstr>NaamIngave</vt:lpstr>
      <vt:lpstr>Resultaten</vt:lpstr>
      <vt:lpstr>Resultaten!Afdrukbereik</vt:lpstr>
      <vt:lpstr>Visplaatsen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WardGewoonGebruiker</dc:creator>
  <cp:lastModifiedBy>WardGewoonGebruiker</cp:lastModifiedBy>
  <cp:lastPrinted>2022-09-06T09:40:30Z</cp:lastPrinted>
  <dcterms:created xsi:type="dcterms:W3CDTF">2022-08-29T10:46:50Z</dcterms:created>
  <dcterms:modified xsi:type="dcterms:W3CDTF">2022-09-06T09:41:33Z</dcterms:modified>
</cp:coreProperties>
</file>