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2022\Downloads\"/>
    </mc:Choice>
  </mc:AlternateContent>
  <xr:revisionPtr revIDLastSave="0" documentId="13_ncr:1_{7CF99328-3497-4E07-AB8E-5073DC0A8E79}" xr6:coauthVersionLast="47" xr6:coauthVersionMax="47" xr10:uidLastSave="{00000000-0000-0000-0000-000000000000}"/>
  <bookViews>
    <workbookView xWindow="-108" yWindow="-108" windowWidth="23256" windowHeight="12576" tabRatio="921" activeTab="1" xr2:uid="{00000000-000D-0000-FFFF-FFFF00000000}"/>
  </bookViews>
  <sheets>
    <sheet name="Menu" sheetId="6" r:id="rId1"/>
    <sheet name="Kaarten" sheetId="53" r:id="rId2"/>
    <sheet name="Deelnemers" sheetId="1" r:id="rId3"/>
    <sheet name="Loting" sheetId="52" r:id="rId4"/>
    <sheet name="Tussenstand" sheetId="30" r:id="rId5"/>
    <sheet name="IN-W1" sheetId="2" r:id="rId6"/>
    <sheet name="W1" sheetId="10" r:id="rId7"/>
    <sheet name="IN-W2" sheetId="5" r:id="rId8"/>
    <sheet name="W2" sheetId="41" r:id="rId9"/>
    <sheet name="IN-W3" sheetId="7" r:id="rId10"/>
    <sheet name="W3" sheetId="51" r:id="rId11"/>
    <sheet name="IN-W4" sheetId="8" r:id="rId12"/>
    <sheet name="W4" sheetId="50" r:id="rId13"/>
    <sheet name="IN-W5" sheetId="17" r:id="rId14"/>
    <sheet name="W5" sheetId="49" r:id="rId15"/>
    <sheet name="IN-W6" sheetId="18" r:id="rId16"/>
    <sheet name="W6" sheetId="48" r:id="rId17"/>
    <sheet name="IN-W7" sheetId="19" r:id="rId18"/>
    <sheet name="W7" sheetId="47" r:id="rId19"/>
    <sheet name="IN-W8" sheetId="20" r:id="rId20"/>
    <sheet name="W8" sheetId="46" r:id="rId21"/>
    <sheet name="IN-W9" sheetId="21" r:id="rId22"/>
    <sheet name="W9" sheetId="45" r:id="rId23"/>
    <sheet name="IN-W10" sheetId="22" r:id="rId24"/>
    <sheet name="W10" sheetId="44" r:id="rId25"/>
    <sheet name="IN-W11" sheetId="23" r:id="rId26"/>
    <sheet name="W11" sheetId="43" r:id="rId27"/>
    <sheet name="IN-W12" sheetId="24" r:id="rId28"/>
    <sheet name="W12" sheetId="42" r:id="rId29"/>
    <sheet name="Administratie" sheetId="9" r:id="rId30"/>
  </sheets>
  <definedNames>
    <definedName name="WAS_E">Deelnemers!$C$5:$S$284203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2" i="53" l="1"/>
  <c r="S55" i="53"/>
  <c r="O55" i="53"/>
  <c r="K55" i="53"/>
  <c r="G55" i="53"/>
  <c r="C55" i="53"/>
  <c r="S46" i="53"/>
  <c r="O46" i="53"/>
  <c r="K46" i="53"/>
  <c r="G46" i="53"/>
  <c r="C46" i="53"/>
  <c r="S39" i="53"/>
  <c r="O39" i="53"/>
  <c r="K39" i="53"/>
  <c r="G39" i="53"/>
  <c r="C39" i="53"/>
  <c r="S32" i="53"/>
  <c r="O32" i="53"/>
  <c r="K32" i="53"/>
  <c r="G32" i="53"/>
  <c r="C32" i="53"/>
  <c r="S25" i="53"/>
  <c r="O25" i="53"/>
  <c r="K25" i="53"/>
  <c r="G25" i="53"/>
  <c r="C25" i="53"/>
  <c r="S18" i="53"/>
  <c r="O18" i="53"/>
  <c r="K18" i="53"/>
  <c r="G18" i="53"/>
  <c r="C18" i="53"/>
  <c r="S11" i="53"/>
  <c r="O11" i="53"/>
  <c r="K11" i="53"/>
  <c r="G11" i="53"/>
  <c r="C11" i="53"/>
  <c r="S4" i="53"/>
  <c r="O4" i="53"/>
  <c r="K4" i="53"/>
  <c r="G4" i="53"/>
  <c r="C4" i="53"/>
  <c r="B13" i="53"/>
  <c r="F13" i="53" s="1"/>
  <c r="J13" i="53" s="1"/>
  <c r="N13" i="53" s="1"/>
  <c r="R13" i="53" s="1"/>
  <c r="B11" i="53"/>
  <c r="B18" i="53" s="1"/>
  <c r="F9" i="53"/>
  <c r="J9" i="53" s="1"/>
  <c r="N9" i="53" s="1"/>
  <c r="R9" i="53" s="1"/>
  <c r="G6" i="53"/>
  <c r="K6" i="53" s="1"/>
  <c r="O6" i="53" s="1"/>
  <c r="S6" i="53" s="1"/>
  <c r="C13" i="53" s="1"/>
  <c r="G13" i="53" s="1"/>
  <c r="K13" i="53" s="1"/>
  <c r="O13" i="53" s="1"/>
  <c r="S13" i="53" s="1"/>
  <c r="C20" i="53" s="1"/>
  <c r="G20" i="53" s="1"/>
  <c r="K20" i="53" s="1"/>
  <c r="O20" i="53" s="1"/>
  <c r="S20" i="53" s="1"/>
  <c r="C27" i="53" s="1"/>
  <c r="G27" i="53" s="1"/>
  <c r="K27" i="53" s="1"/>
  <c r="O27" i="53" s="1"/>
  <c r="S27" i="53" s="1"/>
  <c r="C34" i="53" s="1"/>
  <c r="G34" i="53" s="1"/>
  <c r="K34" i="53" s="1"/>
  <c r="O34" i="53" s="1"/>
  <c r="S34" i="53" s="1"/>
  <c r="C41" i="53" s="1"/>
  <c r="G41" i="53" s="1"/>
  <c r="K41" i="53" s="1"/>
  <c r="O41" i="53" s="1"/>
  <c r="S41" i="53" s="1"/>
  <c r="C48" i="53" s="1"/>
  <c r="G48" i="53" s="1"/>
  <c r="K48" i="53" s="1"/>
  <c r="O48" i="53" s="1"/>
  <c r="S48" i="53" s="1"/>
  <c r="C57" i="53" s="1"/>
  <c r="G57" i="53" s="1"/>
  <c r="K57" i="53" s="1"/>
  <c r="O57" i="53" s="1"/>
  <c r="S57" i="53" s="1"/>
  <c r="C64" i="53" s="1"/>
  <c r="G64" i="53" s="1"/>
  <c r="K64" i="53" s="1"/>
  <c r="O64" i="53" s="1"/>
  <c r="S64" i="53" s="1"/>
  <c r="C71" i="53" s="1"/>
  <c r="G71" i="53" s="1"/>
  <c r="K71" i="53" s="1"/>
  <c r="O71" i="53" s="1"/>
  <c r="S71" i="53" s="1"/>
  <c r="C78" i="53" s="1"/>
  <c r="G78" i="53" s="1"/>
  <c r="K78" i="53" s="1"/>
  <c r="O78" i="53" s="1"/>
  <c r="S78" i="53" s="1"/>
  <c r="C85" i="53" s="1"/>
  <c r="G85" i="53" s="1"/>
  <c r="K85" i="53" s="1"/>
  <c r="O85" i="53" s="1"/>
  <c r="S85" i="53" s="1"/>
  <c r="C92" i="53" s="1"/>
  <c r="G92" i="53" s="1"/>
  <c r="K92" i="53" s="1"/>
  <c r="O92" i="53" s="1"/>
  <c r="S92" i="53" s="1"/>
  <c r="F6" i="53"/>
  <c r="J6" i="53" s="1"/>
  <c r="N6" i="53" s="1"/>
  <c r="R6" i="53" s="1"/>
  <c r="F4" i="53"/>
  <c r="J4" i="53" s="1"/>
  <c r="N4" i="53" s="1"/>
  <c r="R4" i="53" s="1"/>
  <c r="F2" i="53"/>
  <c r="J2" i="53" s="1"/>
  <c r="N2" i="53" s="1"/>
  <c r="R2" i="53" s="1"/>
  <c r="G47" i="52"/>
  <c r="G48" i="52"/>
  <c r="G49" i="52"/>
  <c r="G50" i="52"/>
  <c r="G51" i="52"/>
  <c r="G52" i="52"/>
  <c r="G53" i="52"/>
  <c r="G54" i="52"/>
  <c r="G55" i="52"/>
  <c r="G56" i="52"/>
  <c r="G57" i="52"/>
  <c r="G58" i="52"/>
  <c r="G59" i="52"/>
  <c r="G60" i="52"/>
  <c r="G61" i="52"/>
  <c r="G62" i="52"/>
  <c r="G63" i="52"/>
  <c r="G64" i="52"/>
  <c r="G65" i="52"/>
  <c r="K55" i="52"/>
  <c r="K56" i="52"/>
  <c r="K57" i="52"/>
  <c r="K58" i="52"/>
  <c r="K59" i="52"/>
  <c r="K60" i="52"/>
  <c r="K61" i="52"/>
  <c r="K62" i="52"/>
  <c r="K63" i="52"/>
  <c r="K64" i="52"/>
  <c r="K65" i="52"/>
  <c r="K46" i="52"/>
  <c r="K47" i="52"/>
  <c r="K48" i="52"/>
  <c r="K49" i="52"/>
  <c r="K50" i="52"/>
  <c r="K51" i="52"/>
  <c r="K52" i="52"/>
  <c r="K53" i="52"/>
  <c r="K54" i="52"/>
  <c r="G67" i="52"/>
  <c r="K7" i="52"/>
  <c r="K8" i="52"/>
  <c r="K9" i="52"/>
  <c r="K10" i="52"/>
  <c r="K11" i="52"/>
  <c r="K13" i="52"/>
  <c r="K14" i="52"/>
  <c r="K15" i="52"/>
  <c r="K16" i="52"/>
  <c r="K17" i="52"/>
  <c r="K18" i="52"/>
  <c r="K19" i="52"/>
  <c r="K20" i="52"/>
  <c r="K21" i="52"/>
  <c r="K22" i="52"/>
  <c r="K23" i="52"/>
  <c r="K24" i="52"/>
  <c r="K25" i="52"/>
  <c r="K26" i="52"/>
  <c r="K27" i="52"/>
  <c r="K28" i="52"/>
  <c r="K29" i="52"/>
  <c r="K30" i="52"/>
  <c r="K31" i="52"/>
  <c r="K32" i="52"/>
  <c r="K33" i="52"/>
  <c r="K34" i="52"/>
  <c r="K35" i="52"/>
  <c r="K36" i="52"/>
  <c r="K37" i="52"/>
  <c r="K38" i="52"/>
  <c r="K39" i="52"/>
  <c r="K40" i="52"/>
  <c r="K41" i="52"/>
  <c r="K42" i="52"/>
  <c r="K43" i="52"/>
  <c r="K44" i="52"/>
  <c r="K45" i="52"/>
  <c r="M75" i="51"/>
  <c r="L75" i="51"/>
  <c r="K75" i="51"/>
  <c r="F75" i="51"/>
  <c r="M74" i="51"/>
  <c r="L74" i="51"/>
  <c r="K74" i="51"/>
  <c r="F74" i="51"/>
  <c r="M73" i="51"/>
  <c r="L73" i="51"/>
  <c r="K73" i="51"/>
  <c r="F73" i="51"/>
  <c r="M72" i="51"/>
  <c r="L72" i="51"/>
  <c r="K72" i="51"/>
  <c r="F72" i="51"/>
  <c r="M71" i="51"/>
  <c r="L71" i="51"/>
  <c r="K71" i="51"/>
  <c r="F71" i="51"/>
  <c r="M70" i="51"/>
  <c r="L70" i="51"/>
  <c r="K70" i="51"/>
  <c r="F70" i="51"/>
  <c r="M69" i="51"/>
  <c r="L69" i="51"/>
  <c r="K69" i="51"/>
  <c r="F69" i="51"/>
  <c r="M68" i="51"/>
  <c r="L68" i="51"/>
  <c r="K68" i="51"/>
  <c r="F68" i="51"/>
  <c r="M67" i="51"/>
  <c r="L67" i="51"/>
  <c r="K67" i="51"/>
  <c r="F67" i="51"/>
  <c r="M66" i="51"/>
  <c r="L66" i="51"/>
  <c r="K66" i="51"/>
  <c r="F66" i="51"/>
  <c r="M65" i="51"/>
  <c r="L65" i="51"/>
  <c r="K65" i="51"/>
  <c r="F65" i="51"/>
  <c r="M64" i="51"/>
  <c r="L64" i="51"/>
  <c r="K64" i="51"/>
  <c r="F64" i="51"/>
  <c r="M63" i="51"/>
  <c r="L63" i="51"/>
  <c r="K63" i="51"/>
  <c r="F63" i="51"/>
  <c r="M62" i="51"/>
  <c r="L62" i="51"/>
  <c r="K62" i="51"/>
  <c r="F62" i="51"/>
  <c r="M61" i="51"/>
  <c r="L61" i="51"/>
  <c r="K61" i="51"/>
  <c r="F61" i="51"/>
  <c r="M60" i="51"/>
  <c r="L60" i="51"/>
  <c r="K60" i="51"/>
  <c r="F60" i="51"/>
  <c r="M59" i="51"/>
  <c r="L59" i="51"/>
  <c r="K59" i="51"/>
  <c r="F59" i="51"/>
  <c r="M58" i="51"/>
  <c r="L58" i="51"/>
  <c r="K58" i="51"/>
  <c r="F58" i="51"/>
  <c r="M57" i="51"/>
  <c r="L57" i="51"/>
  <c r="K57" i="51"/>
  <c r="F57" i="51"/>
  <c r="M56" i="51"/>
  <c r="L56" i="51"/>
  <c r="K56" i="51"/>
  <c r="F56" i="51"/>
  <c r="M55" i="51"/>
  <c r="L55" i="51"/>
  <c r="K55" i="51"/>
  <c r="F55" i="51"/>
  <c r="M54" i="51"/>
  <c r="L54" i="51"/>
  <c r="K54" i="51"/>
  <c r="F54" i="51"/>
  <c r="M53" i="51"/>
  <c r="L53" i="51"/>
  <c r="K53" i="51"/>
  <c r="F53" i="51"/>
  <c r="M52" i="51"/>
  <c r="L52" i="51"/>
  <c r="K52" i="51"/>
  <c r="F52" i="51"/>
  <c r="M51" i="51"/>
  <c r="L51" i="51"/>
  <c r="K51" i="51"/>
  <c r="F51" i="51"/>
  <c r="M50" i="51"/>
  <c r="L50" i="51"/>
  <c r="K50" i="51"/>
  <c r="F50" i="51"/>
  <c r="M49" i="51"/>
  <c r="L49" i="51"/>
  <c r="K49" i="51"/>
  <c r="F49" i="51"/>
  <c r="M48" i="51"/>
  <c r="L48" i="51"/>
  <c r="K48" i="51"/>
  <c r="F48" i="51"/>
  <c r="M47" i="51"/>
  <c r="L47" i="51"/>
  <c r="K47" i="51"/>
  <c r="F47" i="51"/>
  <c r="M46" i="51"/>
  <c r="L46" i="51"/>
  <c r="K46" i="51"/>
  <c r="F46" i="51"/>
  <c r="M45" i="51"/>
  <c r="L45" i="51"/>
  <c r="K45" i="51"/>
  <c r="F45" i="51"/>
  <c r="M44" i="51"/>
  <c r="L44" i="51"/>
  <c r="K44" i="51"/>
  <c r="F44" i="51"/>
  <c r="M43" i="51"/>
  <c r="L43" i="51"/>
  <c r="K43" i="51"/>
  <c r="F43" i="51"/>
  <c r="M42" i="51"/>
  <c r="L42" i="51"/>
  <c r="K42" i="51"/>
  <c r="F42" i="51"/>
  <c r="M41" i="51"/>
  <c r="L41" i="51"/>
  <c r="K41" i="51"/>
  <c r="F41" i="51"/>
  <c r="M40" i="51"/>
  <c r="L40" i="51"/>
  <c r="K40" i="51"/>
  <c r="F40" i="51"/>
  <c r="M39" i="51"/>
  <c r="L39" i="51"/>
  <c r="K39" i="51"/>
  <c r="F39" i="51"/>
  <c r="M38" i="51"/>
  <c r="L38" i="51"/>
  <c r="K38" i="51"/>
  <c r="F38" i="51"/>
  <c r="M37" i="51"/>
  <c r="L37" i="51"/>
  <c r="K37" i="51"/>
  <c r="M36" i="51"/>
  <c r="L36" i="51"/>
  <c r="K36" i="51"/>
  <c r="M35" i="51"/>
  <c r="L35" i="51"/>
  <c r="K35" i="51"/>
  <c r="M34" i="51"/>
  <c r="L34" i="51"/>
  <c r="K34" i="51"/>
  <c r="M33" i="51"/>
  <c r="L33" i="51"/>
  <c r="K33" i="51"/>
  <c r="M32" i="51"/>
  <c r="L32" i="51"/>
  <c r="K32" i="51"/>
  <c r="M31" i="51"/>
  <c r="L31" i="51"/>
  <c r="K31" i="51"/>
  <c r="M30" i="51"/>
  <c r="L30" i="51"/>
  <c r="K30" i="51"/>
  <c r="M29" i="51"/>
  <c r="L29" i="51"/>
  <c r="K29" i="51"/>
  <c r="M28" i="51"/>
  <c r="L28" i="51"/>
  <c r="K28" i="51"/>
  <c r="M27" i="51"/>
  <c r="L27" i="51"/>
  <c r="K27" i="51"/>
  <c r="M26" i="51"/>
  <c r="L26" i="51"/>
  <c r="K26" i="51"/>
  <c r="T26" i="51" s="1"/>
  <c r="M25" i="51"/>
  <c r="L25" i="51"/>
  <c r="K25" i="51"/>
  <c r="T25" i="51" s="1"/>
  <c r="M24" i="51"/>
  <c r="L24" i="51"/>
  <c r="K24" i="51"/>
  <c r="S24" i="51" s="1"/>
  <c r="M23" i="51"/>
  <c r="L23" i="51"/>
  <c r="K23" i="51"/>
  <c r="M22" i="51"/>
  <c r="L22" i="51"/>
  <c r="K22" i="51"/>
  <c r="T22" i="51" s="1"/>
  <c r="M21" i="51"/>
  <c r="L21" i="51"/>
  <c r="K21" i="51"/>
  <c r="M20" i="51"/>
  <c r="L20" i="51"/>
  <c r="K20" i="51"/>
  <c r="M19" i="51"/>
  <c r="L19" i="51"/>
  <c r="K19" i="51"/>
  <c r="M18" i="51"/>
  <c r="S18" i="51" s="1"/>
  <c r="M17" i="51"/>
  <c r="L17" i="51"/>
  <c r="K17" i="51"/>
  <c r="T16" i="51"/>
  <c r="S16" i="51"/>
  <c r="M15" i="51"/>
  <c r="L15" i="51"/>
  <c r="K15" i="51"/>
  <c r="M14" i="51"/>
  <c r="T14" i="51" s="1"/>
  <c r="M13" i="51"/>
  <c r="T12" i="51"/>
  <c r="S12" i="51"/>
  <c r="T11" i="51"/>
  <c r="S11" i="51"/>
  <c r="T10" i="51"/>
  <c r="S10" i="51"/>
  <c r="AC9" i="51"/>
  <c r="T9" i="51"/>
  <c r="S9" i="51"/>
  <c r="T8" i="51"/>
  <c r="S8" i="51"/>
  <c r="T7" i="51"/>
  <c r="S7" i="51"/>
  <c r="T6" i="51"/>
  <c r="S6" i="51"/>
  <c r="U6" i="51" s="1"/>
  <c r="U7" i="51" s="1"/>
  <c r="U8" i="51" s="1"/>
  <c r="U9" i="51" s="1"/>
  <c r="M75" i="50"/>
  <c r="L75" i="50"/>
  <c r="K75" i="50"/>
  <c r="F75" i="50"/>
  <c r="M74" i="50"/>
  <c r="L74" i="50"/>
  <c r="K74" i="50"/>
  <c r="F74" i="50"/>
  <c r="M73" i="50"/>
  <c r="L73" i="50"/>
  <c r="K73" i="50"/>
  <c r="F73" i="50"/>
  <c r="M72" i="50"/>
  <c r="L72" i="50"/>
  <c r="K72" i="50"/>
  <c r="F72" i="50"/>
  <c r="M71" i="50"/>
  <c r="L71" i="50"/>
  <c r="K71" i="50"/>
  <c r="F71" i="50"/>
  <c r="M70" i="50"/>
  <c r="L70" i="50"/>
  <c r="K70" i="50"/>
  <c r="F70" i="50"/>
  <c r="M69" i="50"/>
  <c r="L69" i="50"/>
  <c r="K69" i="50"/>
  <c r="F69" i="50"/>
  <c r="M68" i="50"/>
  <c r="L68" i="50"/>
  <c r="K68" i="50"/>
  <c r="F68" i="50"/>
  <c r="M67" i="50"/>
  <c r="L67" i="50"/>
  <c r="K67" i="50"/>
  <c r="F67" i="50"/>
  <c r="M66" i="50"/>
  <c r="L66" i="50"/>
  <c r="K66" i="50"/>
  <c r="F66" i="50"/>
  <c r="M65" i="50"/>
  <c r="L65" i="50"/>
  <c r="K65" i="50"/>
  <c r="F65" i="50"/>
  <c r="M64" i="50"/>
  <c r="L64" i="50"/>
  <c r="K64" i="50"/>
  <c r="F64" i="50"/>
  <c r="M63" i="50"/>
  <c r="L63" i="50"/>
  <c r="K63" i="50"/>
  <c r="F63" i="50"/>
  <c r="M62" i="50"/>
  <c r="L62" i="50"/>
  <c r="K62" i="50"/>
  <c r="F62" i="50"/>
  <c r="M61" i="50"/>
  <c r="L61" i="50"/>
  <c r="K61" i="50"/>
  <c r="F61" i="50"/>
  <c r="M60" i="50"/>
  <c r="L60" i="50"/>
  <c r="K60" i="50"/>
  <c r="F60" i="50"/>
  <c r="M59" i="50"/>
  <c r="L59" i="50"/>
  <c r="K59" i="50"/>
  <c r="F59" i="50"/>
  <c r="M58" i="50"/>
  <c r="L58" i="50"/>
  <c r="K58" i="50"/>
  <c r="F58" i="50"/>
  <c r="M57" i="50"/>
  <c r="L57" i="50"/>
  <c r="K57" i="50"/>
  <c r="F57" i="50"/>
  <c r="M56" i="50"/>
  <c r="L56" i="50"/>
  <c r="K56" i="50"/>
  <c r="F56" i="50"/>
  <c r="M55" i="50"/>
  <c r="L55" i="50"/>
  <c r="K55" i="50"/>
  <c r="F55" i="50"/>
  <c r="M54" i="50"/>
  <c r="L54" i="50"/>
  <c r="K54" i="50"/>
  <c r="F54" i="50"/>
  <c r="M53" i="50"/>
  <c r="L53" i="50"/>
  <c r="K53" i="50"/>
  <c r="F53" i="50"/>
  <c r="M52" i="50"/>
  <c r="L52" i="50"/>
  <c r="K52" i="50"/>
  <c r="F52" i="50"/>
  <c r="M51" i="50"/>
  <c r="L51" i="50"/>
  <c r="K51" i="50"/>
  <c r="F51" i="50"/>
  <c r="M50" i="50"/>
  <c r="L50" i="50"/>
  <c r="K50" i="50"/>
  <c r="F50" i="50"/>
  <c r="M49" i="50"/>
  <c r="L49" i="50"/>
  <c r="K49" i="50"/>
  <c r="F49" i="50"/>
  <c r="M48" i="50"/>
  <c r="L48" i="50"/>
  <c r="K48" i="50"/>
  <c r="F48" i="50"/>
  <c r="M47" i="50"/>
  <c r="L47" i="50"/>
  <c r="K47" i="50"/>
  <c r="F47" i="50"/>
  <c r="M46" i="50"/>
  <c r="L46" i="50"/>
  <c r="K46" i="50"/>
  <c r="F46" i="50"/>
  <c r="M45" i="50"/>
  <c r="L45" i="50"/>
  <c r="K45" i="50"/>
  <c r="F45" i="50"/>
  <c r="M44" i="50"/>
  <c r="L44" i="50"/>
  <c r="K44" i="50"/>
  <c r="F44" i="50"/>
  <c r="M43" i="50"/>
  <c r="L43" i="50"/>
  <c r="K43" i="50"/>
  <c r="F43" i="50"/>
  <c r="M42" i="50"/>
  <c r="L42" i="50"/>
  <c r="K42" i="50"/>
  <c r="F42" i="50"/>
  <c r="M41" i="50"/>
  <c r="L41" i="50"/>
  <c r="K41" i="50"/>
  <c r="F41" i="50"/>
  <c r="M40" i="50"/>
  <c r="L40" i="50"/>
  <c r="K40" i="50"/>
  <c r="F40" i="50"/>
  <c r="M39" i="50"/>
  <c r="L39" i="50"/>
  <c r="K39" i="50"/>
  <c r="F39" i="50"/>
  <c r="M38" i="50"/>
  <c r="L38" i="50"/>
  <c r="K38" i="50"/>
  <c r="F38" i="50"/>
  <c r="M37" i="50"/>
  <c r="L37" i="50"/>
  <c r="K37" i="50"/>
  <c r="M36" i="50"/>
  <c r="L36" i="50"/>
  <c r="K36" i="50"/>
  <c r="M35" i="50"/>
  <c r="L35" i="50"/>
  <c r="K35" i="50"/>
  <c r="M34" i="50"/>
  <c r="L34" i="50"/>
  <c r="K34" i="50"/>
  <c r="M33" i="50"/>
  <c r="L33" i="50"/>
  <c r="K33" i="50"/>
  <c r="M32" i="50"/>
  <c r="L32" i="50"/>
  <c r="K32" i="50"/>
  <c r="M31" i="50"/>
  <c r="L31" i="50"/>
  <c r="K31" i="50"/>
  <c r="M30" i="50"/>
  <c r="L30" i="50"/>
  <c r="K30" i="50"/>
  <c r="M29" i="50"/>
  <c r="L29" i="50"/>
  <c r="K29" i="50"/>
  <c r="M28" i="50"/>
  <c r="L28" i="50"/>
  <c r="K28" i="50"/>
  <c r="S28" i="50" s="1"/>
  <c r="M27" i="50"/>
  <c r="L27" i="50"/>
  <c r="K27" i="50"/>
  <c r="M26" i="50"/>
  <c r="L26" i="50"/>
  <c r="K26" i="50"/>
  <c r="T26" i="50" s="1"/>
  <c r="M25" i="50"/>
  <c r="L25" i="50"/>
  <c r="K25" i="50"/>
  <c r="M24" i="50"/>
  <c r="L24" i="50"/>
  <c r="K24" i="50"/>
  <c r="M23" i="50"/>
  <c r="L23" i="50"/>
  <c r="K23" i="50"/>
  <c r="M22" i="50"/>
  <c r="L22" i="50"/>
  <c r="K22" i="50"/>
  <c r="M21" i="50"/>
  <c r="L21" i="50"/>
  <c r="K21" i="50"/>
  <c r="M20" i="50"/>
  <c r="L20" i="50"/>
  <c r="K20" i="50"/>
  <c r="M19" i="50"/>
  <c r="L19" i="50"/>
  <c r="K19" i="50"/>
  <c r="M18" i="50"/>
  <c r="T18" i="50" s="1"/>
  <c r="M17" i="50"/>
  <c r="L17" i="50"/>
  <c r="K17" i="50"/>
  <c r="T16" i="50"/>
  <c r="S16" i="50"/>
  <c r="M15" i="50"/>
  <c r="L15" i="50"/>
  <c r="K15" i="50"/>
  <c r="M14" i="50"/>
  <c r="T14" i="50" s="1"/>
  <c r="M13" i="50"/>
  <c r="T12" i="50"/>
  <c r="S12" i="50"/>
  <c r="T11" i="50"/>
  <c r="S11" i="50"/>
  <c r="T10" i="50"/>
  <c r="S10" i="50"/>
  <c r="AC9" i="50"/>
  <c r="T9" i="50"/>
  <c r="S9" i="50"/>
  <c r="T8" i="50"/>
  <c r="S8" i="50"/>
  <c r="T7" i="50"/>
  <c r="S7" i="50"/>
  <c r="T6" i="50"/>
  <c r="S6" i="50"/>
  <c r="U6" i="50" s="1"/>
  <c r="M75" i="49"/>
  <c r="L75" i="49"/>
  <c r="K75" i="49"/>
  <c r="F75" i="49"/>
  <c r="M74" i="49"/>
  <c r="L74" i="49"/>
  <c r="K74" i="49"/>
  <c r="F74" i="49"/>
  <c r="M73" i="49"/>
  <c r="L73" i="49"/>
  <c r="K73" i="49"/>
  <c r="F73" i="49"/>
  <c r="M72" i="49"/>
  <c r="L72" i="49"/>
  <c r="K72" i="49"/>
  <c r="F72" i="49"/>
  <c r="M71" i="49"/>
  <c r="L71" i="49"/>
  <c r="K71" i="49"/>
  <c r="F71" i="49"/>
  <c r="M70" i="49"/>
  <c r="L70" i="49"/>
  <c r="K70" i="49"/>
  <c r="F70" i="49"/>
  <c r="M69" i="49"/>
  <c r="L69" i="49"/>
  <c r="K69" i="49"/>
  <c r="F69" i="49"/>
  <c r="M68" i="49"/>
  <c r="L68" i="49"/>
  <c r="K68" i="49"/>
  <c r="F68" i="49"/>
  <c r="M67" i="49"/>
  <c r="L67" i="49"/>
  <c r="K67" i="49"/>
  <c r="F67" i="49"/>
  <c r="M66" i="49"/>
  <c r="L66" i="49"/>
  <c r="K66" i="49"/>
  <c r="F66" i="49"/>
  <c r="M65" i="49"/>
  <c r="L65" i="49"/>
  <c r="K65" i="49"/>
  <c r="F65" i="49"/>
  <c r="M64" i="49"/>
  <c r="L64" i="49"/>
  <c r="K64" i="49"/>
  <c r="F64" i="49"/>
  <c r="M63" i="49"/>
  <c r="L63" i="49"/>
  <c r="K63" i="49"/>
  <c r="F63" i="49"/>
  <c r="M62" i="49"/>
  <c r="L62" i="49"/>
  <c r="K62" i="49"/>
  <c r="F62" i="49"/>
  <c r="M61" i="49"/>
  <c r="L61" i="49"/>
  <c r="K61" i="49"/>
  <c r="F61" i="49"/>
  <c r="M60" i="49"/>
  <c r="L60" i="49"/>
  <c r="K60" i="49"/>
  <c r="F60" i="49"/>
  <c r="M59" i="49"/>
  <c r="L59" i="49"/>
  <c r="K59" i="49"/>
  <c r="F59" i="49"/>
  <c r="M58" i="49"/>
  <c r="L58" i="49"/>
  <c r="K58" i="49"/>
  <c r="F58" i="49"/>
  <c r="M57" i="49"/>
  <c r="L57" i="49"/>
  <c r="K57" i="49"/>
  <c r="F57" i="49"/>
  <c r="M56" i="49"/>
  <c r="L56" i="49"/>
  <c r="K56" i="49"/>
  <c r="F56" i="49"/>
  <c r="M55" i="49"/>
  <c r="L55" i="49"/>
  <c r="K55" i="49"/>
  <c r="F55" i="49"/>
  <c r="M54" i="49"/>
  <c r="L54" i="49"/>
  <c r="K54" i="49"/>
  <c r="F54" i="49"/>
  <c r="M53" i="49"/>
  <c r="L53" i="49"/>
  <c r="K53" i="49"/>
  <c r="F53" i="49"/>
  <c r="M52" i="49"/>
  <c r="L52" i="49"/>
  <c r="K52" i="49"/>
  <c r="F52" i="49"/>
  <c r="M51" i="49"/>
  <c r="L51" i="49"/>
  <c r="K51" i="49"/>
  <c r="F51" i="49"/>
  <c r="M50" i="49"/>
  <c r="L50" i="49"/>
  <c r="K50" i="49"/>
  <c r="F50" i="49"/>
  <c r="M49" i="49"/>
  <c r="L49" i="49"/>
  <c r="K49" i="49"/>
  <c r="F49" i="49"/>
  <c r="M48" i="49"/>
  <c r="L48" i="49"/>
  <c r="K48" i="49"/>
  <c r="F48" i="49"/>
  <c r="M47" i="49"/>
  <c r="L47" i="49"/>
  <c r="K47" i="49"/>
  <c r="F47" i="49"/>
  <c r="M46" i="49"/>
  <c r="L46" i="49"/>
  <c r="K46" i="49"/>
  <c r="F46" i="49"/>
  <c r="M45" i="49"/>
  <c r="L45" i="49"/>
  <c r="K45" i="49"/>
  <c r="F45" i="49"/>
  <c r="M44" i="49"/>
  <c r="L44" i="49"/>
  <c r="K44" i="49"/>
  <c r="F44" i="49"/>
  <c r="M43" i="49"/>
  <c r="L43" i="49"/>
  <c r="K43" i="49"/>
  <c r="F43" i="49"/>
  <c r="M42" i="49"/>
  <c r="L42" i="49"/>
  <c r="K42" i="49"/>
  <c r="F42" i="49"/>
  <c r="M41" i="49"/>
  <c r="L41" i="49"/>
  <c r="K41" i="49"/>
  <c r="F41" i="49"/>
  <c r="M40" i="49"/>
  <c r="L40" i="49"/>
  <c r="K40" i="49"/>
  <c r="F40" i="49"/>
  <c r="M39" i="49"/>
  <c r="L39" i="49"/>
  <c r="K39" i="49"/>
  <c r="F39" i="49"/>
  <c r="M38" i="49"/>
  <c r="L38" i="49"/>
  <c r="K38" i="49"/>
  <c r="F38" i="49"/>
  <c r="M37" i="49"/>
  <c r="L37" i="49"/>
  <c r="K37" i="49"/>
  <c r="M36" i="49"/>
  <c r="L36" i="49"/>
  <c r="K36" i="49"/>
  <c r="M35" i="49"/>
  <c r="L35" i="49"/>
  <c r="K35" i="49"/>
  <c r="M34" i="49"/>
  <c r="L34" i="49"/>
  <c r="K34" i="49"/>
  <c r="M33" i="49"/>
  <c r="L33" i="49"/>
  <c r="K33" i="49"/>
  <c r="M32" i="49"/>
  <c r="L32" i="49"/>
  <c r="K32" i="49"/>
  <c r="M31" i="49"/>
  <c r="L31" i="49"/>
  <c r="K31" i="49"/>
  <c r="M30" i="49"/>
  <c r="L30" i="49"/>
  <c r="K30" i="49"/>
  <c r="M29" i="49"/>
  <c r="L29" i="49"/>
  <c r="K29" i="49"/>
  <c r="M28" i="49"/>
  <c r="L28" i="49"/>
  <c r="K28" i="49"/>
  <c r="M27" i="49"/>
  <c r="L27" i="49"/>
  <c r="K27" i="49"/>
  <c r="M26" i="49"/>
  <c r="L26" i="49"/>
  <c r="K26" i="49"/>
  <c r="T26" i="49" s="1"/>
  <c r="M25" i="49"/>
  <c r="L25" i="49"/>
  <c r="K25" i="49"/>
  <c r="M24" i="49"/>
  <c r="L24" i="49"/>
  <c r="K24" i="49"/>
  <c r="S24" i="49" s="1"/>
  <c r="M23" i="49"/>
  <c r="L23" i="49"/>
  <c r="K23" i="49"/>
  <c r="S23" i="49" s="1"/>
  <c r="M22" i="49"/>
  <c r="L22" i="49"/>
  <c r="K22" i="49"/>
  <c r="M21" i="49"/>
  <c r="L21" i="49"/>
  <c r="K21" i="49"/>
  <c r="M20" i="49"/>
  <c r="L20" i="49"/>
  <c r="K20" i="49"/>
  <c r="M19" i="49"/>
  <c r="L19" i="49"/>
  <c r="K19" i="49"/>
  <c r="M18" i="49"/>
  <c r="T18" i="49" s="1"/>
  <c r="M17" i="49"/>
  <c r="L17" i="49"/>
  <c r="K17" i="49"/>
  <c r="T16" i="49"/>
  <c r="S16" i="49"/>
  <c r="M15" i="49"/>
  <c r="L15" i="49"/>
  <c r="K15" i="49"/>
  <c r="M14" i="49"/>
  <c r="T14" i="49" s="1"/>
  <c r="M13" i="49"/>
  <c r="T12" i="49"/>
  <c r="S12" i="49"/>
  <c r="T11" i="49"/>
  <c r="S11" i="49"/>
  <c r="T10" i="49"/>
  <c r="S10" i="49"/>
  <c r="AC9" i="49"/>
  <c r="T9" i="49"/>
  <c r="S9" i="49"/>
  <c r="T8" i="49"/>
  <c r="S8" i="49"/>
  <c r="T7" i="49"/>
  <c r="S7" i="49"/>
  <c r="T6" i="49"/>
  <c r="S6" i="49"/>
  <c r="U6" i="49" s="1"/>
  <c r="U7" i="49" s="1"/>
  <c r="U8" i="49" s="1"/>
  <c r="U9" i="49" s="1"/>
  <c r="M75" i="48"/>
  <c r="L75" i="48"/>
  <c r="K75" i="48"/>
  <c r="F75" i="48"/>
  <c r="M74" i="48"/>
  <c r="L74" i="48"/>
  <c r="K74" i="48"/>
  <c r="F74" i="48"/>
  <c r="M73" i="48"/>
  <c r="L73" i="48"/>
  <c r="K73" i="48"/>
  <c r="F73" i="48"/>
  <c r="M72" i="48"/>
  <c r="L72" i="48"/>
  <c r="K72" i="48"/>
  <c r="F72" i="48"/>
  <c r="M71" i="48"/>
  <c r="L71" i="48"/>
  <c r="K71" i="48"/>
  <c r="F71" i="48"/>
  <c r="M70" i="48"/>
  <c r="L70" i="48"/>
  <c r="K70" i="48"/>
  <c r="F70" i="48"/>
  <c r="M69" i="48"/>
  <c r="L69" i="48"/>
  <c r="K69" i="48"/>
  <c r="F69" i="48"/>
  <c r="M68" i="48"/>
  <c r="L68" i="48"/>
  <c r="K68" i="48"/>
  <c r="F68" i="48"/>
  <c r="M67" i="48"/>
  <c r="L67" i="48"/>
  <c r="K67" i="48"/>
  <c r="F67" i="48"/>
  <c r="M66" i="48"/>
  <c r="L66" i="48"/>
  <c r="K66" i="48"/>
  <c r="F66" i="48"/>
  <c r="M65" i="48"/>
  <c r="L65" i="48"/>
  <c r="K65" i="48"/>
  <c r="F65" i="48"/>
  <c r="M64" i="48"/>
  <c r="L64" i="48"/>
  <c r="K64" i="48"/>
  <c r="F64" i="48"/>
  <c r="M63" i="48"/>
  <c r="L63" i="48"/>
  <c r="K63" i="48"/>
  <c r="F63" i="48"/>
  <c r="M62" i="48"/>
  <c r="L62" i="48"/>
  <c r="K62" i="48"/>
  <c r="F62" i="48"/>
  <c r="M61" i="48"/>
  <c r="L61" i="48"/>
  <c r="K61" i="48"/>
  <c r="F61" i="48"/>
  <c r="M60" i="48"/>
  <c r="L60" i="48"/>
  <c r="K60" i="48"/>
  <c r="F60" i="48"/>
  <c r="M59" i="48"/>
  <c r="L59" i="48"/>
  <c r="K59" i="48"/>
  <c r="F59" i="48"/>
  <c r="M58" i="48"/>
  <c r="L58" i="48"/>
  <c r="K58" i="48"/>
  <c r="F58" i="48"/>
  <c r="M57" i="48"/>
  <c r="L57" i="48"/>
  <c r="K57" i="48"/>
  <c r="F57" i="48"/>
  <c r="M56" i="48"/>
  <c r="L56" i="48"/>
  <c r="K56" i="48"/>
  <c r="F56" i="48"/>
  <c r="M55" i="48"/>
  <c r="L55" i="48"/>
  <c r="K55" i="48"/>
  <c r="F55" i="48"/>
  <c r="M54" i="48"/>
  <c r="L54" i="48"/>
  <c r="K54" i="48"/>
  <c r="F54" i="48"/>
  <c r="M53" i="48"/>
  <c r="L53" i="48"/>
  <c r="K53" i="48"/>
  <c r="F53" i="48"/>
  <c r="M52" i="48"/>
  <c r="L52" i="48"/>
  <c r="K52" i="48"/>
  <c r="F52" i="48"/>
  <c r="M51" i="48"/>
  <c r="L51" i="48"/>
  <c r="K51" i="48"/>
  <c r="F51" i="48"/>
  <c r="M50" i="48"/>
  <c r="L50" i="48"/>
  <c r="K50" i="48"/>
  <c r="F50" i="48"/>
  <c r="M49" i="48"/>
  <c r="L49" i="48"/>
  <c r="K49" i="48"/>
  <c r="F49" i="48"/>
  <c r="M48" i="48"/>
  <c r="L48" i="48"/>
  <c r="K48" i="48"/>
  <c r="F48" i="48"/>
  <c r="M47" i="48"/>
  <c r="L47" i="48"/>
  <c r="K47" i="48"/>
  <c r="F47" i="48"/>
  <c r="M46" i="48"/>
  <c r="L46" i="48"/>
  <c r="K46" i="48"/>
  <c r="F46" i="48"/>
  <c r="M45" i="48"/>
  <c r="L45" i="48"/>
  <c r="K45" i="48"/>
  <c r="F45" i="48"/>
  <c r="M44" i="48"/>
  <c r="L44" i="48"/>
  <c r="K44" i="48"/>
  <c r="F44" i="48"/>
  <c r="M43" i="48"/>
  <c r="L43" i="48"/>
  <c r="K43" i="48"/>
  <c r="F43" i="48"/>
  <c r="M42" i="48"/>
  <c r="L42" i="48"/>
  <c r="K42" i="48"/>
  <c r="F42" i="48"/>
  <c r="M41" i="48"/>
  <c r="L41" i="48"/>
  <c r="K41" i="48"/>
  <c r="F41" i="48"/>
  <c r="M40" i="48"/>
  <c r="L40" i="48"/>
  <c r="K40" i="48"/>
  <c r="F40" i="48"/>
  <c r="M39" i="48"/>
  <c r="L39" i="48"/>
  <c r="K39" i="48"/>
  <c r="F39" i="48"/>
  <c r="M38" i="48"/>
  <c r="L38" i="48"/>
  <c r="K38" i="48"/>
  <c r="F38" i="48"/>
  <c r="M37" i="48"/>
  <c r="L37" i="48"/>
  <c r="K37" i="48"/>
  <c r="M36" i="48"/>
  <c r="L36" i="48"/>
  <c r="K36" i="48"/>
  <c r="M35" i="48"/>
  <c r="L35" i="48"/>
  <c r="K35" i="48"/>
  <c r="M34" i="48"/>
  <c r="L34" i="48"/>
  <c r="K34" i="48"/>
  <c r="M33" i="48"/>
  <c r="L33" i="48"/>
  <c r="K33" i="48"/>
  <c r="M32" i="48"/>
  <c r="L32" i="48"/>
  <c r="K32" i="48"/>
  <c r="M31" i="48"/>
  <c r="L31" i="48"/>
  <c r="K31" i="48"/>
  <c r="M30" i="48"/>
  <c r="L30" i="48"/>
  <c r="K30" i="48"/>
  <c r="M29" i="48"/>
  <c r="L29" i="48"/>
  <c r="K29" i="48"/>
  <c r="M28" i="48"/>
  <c r="L28" i="48"/>
  <c r="K28" i="48"/>
  <c r="M27" i="48"/>
  <c r="L27" i="48"/>
  <c r="K27" i="48"/>
  <c r="M26" i="48"/>
  <c r="L26" i="48"/>
  <c r="K26" i="48"/>
  <c r="T26" i="48" s="1"/>
  <c r="M25" i="48"/>
  <c r="L25" i="48"/>
  <c r="K25" i="48"/>
  <c r="T25" i="48" s="1"/>
  <c r="M24" i="48"/>
  <c r="L24" i="48"/>
  <c r="K24" i="48"/>
  <c r="M23" i="48"/>
  <c r="L23" i="48"/>
  <c r="K23" i="48"/>
  <c r="S23" i="48" s="1"/>
  <c r="M22" i="48"/>
  <c r="L22" i="48"/>
  <c r="K22" i="48"/>
  <c r="M21" i="48"/>
  <c r="L21" i="48"/>
  <c r="K21" i="48"/>
  <c r="M20" i="48"/>
  <c r="L20" i="48"/>
  <c r="K20" i="48"/>
  <c r="M19" i="48"/>
  <c r="S19" i="48" s="1"/>
  <c r="L19" i="48"/>
  <c r="K19" i="48"/>
  <c r="M18" i="48"/>
  <c r="T18" i="48" s="1"/>
  <c r="M17" i="48"/>
  <c r="L17" i="48"/>
  <c r="K17" i="48"/>
  <c r="T16" i="48"/>
  <c r="S16" i="48"/>
  <c r="M15" i="48"/>
  <c r="S15" i="48" s="1"/>
  <c r="L15" i="48"/>
  <c r="K15" i="48"/>
  <c r="M14" i="48"/>
  <c r="T14" i="48" s="1"/>
  <c r="M13" i="48"/>
  <c r="T12" i="48"/>
  <c r="S12" i="48"/>
  <c r="T11" i="48"/>
  <c r="S11" i="48"/>
  <c r="T10" i="48"/>
  <c r="S10" i="48"/>
  <c r="AC9" i="48"/>
  <c r="T9" i="48"/>
  <c r="S9" i="48"/>
  <c r="T8" i="48"/>
  <c r="S8" i="48"/>
  <c r="T7" i="48"/>
  <c r="S7" i="48"/>
  <c r="T6" i="48"/>
  <c r="S6" i="48"/>
  <c r="U6" i="48" s="1"/>
  <c r="U7" i="48" s="1"/>
  <c r="U8" i="48" s="1"/>
  <c r="U9" i="48" s="1"/>
  <c r="M75" i="47"/>
  <c r="L75" i="47"/>
  <c r="K75" i="47"/>
  <c r="F75" i="47"/>
  <c r="M74" i="47"/>
  <c r="L74" i="47"/>
  <c r="K74" i="47"/>
  <c r="F74" i="47"/>
  <c r="M73" i="47"/>
  <c r="L73" i="47"/>
  <c r="K73" i="47"/>
  <c r="F73" i="47"/>
  <c r="M72" i="47"/>
  <c r="L72" i="47"/>
  <c r="K72" i="47"/>
  <c r="F72" i="47"/>
  <c r="M71" i="47"/>
  <c r="L71" i="47"/>
  <c r="K71" i="47"/>
  <c r="F71" i="47"/>
  <c r="M70" i="47"/>
  <c r="L70" i="47"/>
  <c r="K70" i="47"/>
  <c r="F70" i="47"/>
  <c r="M69" i="47"/>
  <c r="L69" i="47"/>
  <c r="K69" i="47"/>
  <c r="F69" i="47"/>
  <c r="M68" i="47"/>
  <c r="L68" i="47"/>
  <c r="K68" i="47"/>
  <c r="F68" i="47"/>
  <c r="M67" i="47"/>
  <c r="L67" i="47"/>
  <c r="K67" i="47"/>
  <c r="F67" i="47"/>
  <c r="M66" i="47"/>
  <c r="L66" i="47"/>
  <c r="K66" i="47"/>
  <c r="F66" i="47"/>
  <c r="M65" i="47"/>
  <c r="L65" i="47"/>
  <c r="K65" i="47"/>
  <c r="F65" i="47"/>
  <c r="M64" i="47"/>
  <c r="L64" i="47"/>
  <c r="K64" i="47"/>
  <c r="F64" i="47"/>
  <c r="M63" i="47"/>
  <c r="L63" i="47"/>
  <c r="K63" i="47"/>
  <c r="F63" i="47"/>
  <c r="M62" i="47"/>
  <c r="L62" i="47"/>
  <c r="K62" i="47"/>
  <c r="F62" i="47"/>
  <c r="M61" i="47"/>
  <c r="L61" i="47"/>
  <c r="K61" i="47"/>
  <c r="F61" i="47"/>
  <c r="M60" i="47"/>
  <c r="L60" i="47"/>
  <c r="K60" i="47"/>
  <c r="F60" i="47"/>
  <c r="M59" i="47"/>
  <c r="L59" i="47"/>
  <c r="K59" i="47"/>
  <c r="F59" i="47"/>
  <c r="M58" i="47"/>
  <c r="L58" i="47"/>
  <c r="K58" i="47"/>
  <c r="F58" i="47"/>
  <c r="M57" i="47"/>
  <c r="L57" i="47"/>
  <c r="K57" i="47"/>
  <c r="F57" i="47"/>
  <c r="M56" i="47"/>
  <c r="L56" i="47"/>
  <c r="K56" i="47"/>
  <c r="F56" i="47"/>
  <c r="M55" i="47"/>
  <c r="L55" i="47"/>
  <c r="K55" i="47"/>
  <c r="F55" i="47"/>
  <c r="M54" i="47"/>
  <c r="L54" i="47"/>
  <c r="K54" i="47"/>
  <c r="F54" i="47"/>
  <c r="M53" i="47"/>
  <c r="L53" i="47"/>
  <c r="K53" i="47"/>
  <c r="F53" i="47"/>
  <c r="M52" i="47"/>
  <c r="L52" i="47"/>
  <c r="K52" i="47"/>
  <c r="F52" i="47"/>
  <c r="M51" i="47"/>
  <c r="L51" i="47"/>
  <c r="K51" i="47"/>
  <c r="F51" i="47"/>
  <c r="M50" i="47"/>
  <c r="L50" i="47"/>
  <c r="K50" i="47"/>
  <c r="F50" i="47"/>
  <c r="M49" i="47"/>
  <c r="L49" i="47"/>
  <c r="K49" i="47"/>
  <c r="F49" i="47"/>
  <c r="M48" i="47"/>
  <c r="L48" i="47"/>
  <c r="K48" i="47"/>
  <c r="F48" i="47"/>
  <c r="M47" i="47"/>
  <c r="L47" i="47"/>
  <c r="K47" i="47"/>
  <c r="F47" i="47"/>
  <c r="M46" i="47"/>
  <c r="L46" i="47"/>
  <c r="K46" i="47"/>
  <c r="F46" i="47"/>
  <c r="M45" i="47"/>
  <c r="L45" i="47"/>
  <c r="K45" i="47"/>
  <c r="F45" i="47"/>
  <c r="M44" i="47"/>
  <c r="L44" i="47"/>
  <c r="K44" i="47"/>
  <c r="F44" i="47"/>
  <c r="M43" i="47"/>
  <c r="L43" i="47"/>
  <c r="K43" i="47"/>
  <c r="F43" i="47"/>
  <c r="M42" i="47"/>
  <c r="L42" i="47"/>
  <c r="K42" i="47"/>
  <c r="F42" i="47"/>
  <c r="M41" i="47"/>
  <c r="L41" i="47"/>
  <c r="K41" i="47"/>
  <c r="F41" i="47"/>
  <c r="M40" i="47"/>
  <c r="L40" i="47"/>
  <c r="K40" i="47"/>
  <c r="F40" i="47"/>
  <c r="M39" i="47"/>
  <c r="L39" i="47"/>
  <c r="K39" i="47"/>
  <c r="F39" i="47"/>
  <c r="M38" i="47"/>
  <c r="L38" i="47"/>
  <c r="K38" i="47"/>
  <c r="F38" i="47"/>
  <c r="M37" i="47"/>
  <c r="L37" i="47"/>
  <c r="K37" i="47"/>
  <c r="M36" i="47"/>
  <c r="L36" i="47"/>
  <c r="K36" i="47"/>
  <c r="M35" i="47"/>
  <c r="L35" i="47"/>
  <c r="K35" i="47"/>
  <c r="M34" i="47"/>
  <c r="L34" i="47"/>
  <c r="K34" i="47"/>
  <c r="M33" i="47"/>
  <c r="L33" i="47"/>
  <c r="K33" i="47"/>
  <c r="M32" i="47"/>
  <c r="L32" i="47"/>
  <c r="K32" i="47"/>
  <c r="M31" i="47"/>
  <c r="L31" i="47"/>
  <c r="K31" i="47"/>
  <c r="M30" i="47"/>
  <c r="L30" i="47"/>
  <c r="K30" i="47"/>
  <c r="M29" i="47"/>
  <c r="L29" i="47"/>
  <c r="K29" i="47"/>
  <c r="M28" i="47"/>
  <c r="L28" i="47"/>
  <c r="K28" i="47"/>
  <c r="M27" i="47"/>
  <c r="L27" i="47"/>
  <c r="K27" i="47"/>
  <c r="M26" i="47"/>
  <c r="L26" i="47"/>
  <c r="K26" i="47"/>
  <c r="T26" i="47" s="1"/>
  <c r="M25" i="47"/>
  <c r="L25" i="47"/>
  <c r="K25" i="47"/>
  <c r="M24" i="47"/>
  <c r="L24" i="47"/>
  <c r="K24" i="47"/>
  <c r="M23" i="47"/>
  <c r="S23" i="47" s="1"/>
  <c r="L23" i="47"/>
  <c r="K23" i="47"/>
  <c r="M22" i="47"/>
  <c r="L22" i="47"/>
  <c r="K22" i="47"/>
  <c r="M21" i="47"/>
  <c r="L21" i="47"/>
  <c r="K21" i="47"/>
  <c r="M20" i="47"/>
  <c r="L20" i="47"/>
  <c r="K20" i="47"/>
  <c r="M19" i="47"/>
  <c r="S19" i="47" s="1"/>
  <c r="L19" i="47"/>
  <c r="K19" i="47"/>
  <c r="M18" i="47"/>
  <c r="T18" i="47" s="1"/>
  <c r="M17" i="47"/>
  <c r="L17" i="47"/>
  <c r="K17" i="47"/>
  <c r="T16" i="47"/>
  <c r="S16" i="47"/>
  <c r="M15" i="47"/>
  <c r="L15" i="47"/>
  <c r="K15" i="47"/>
  <c r="M14" i="47"/>
  <c r="T14" i="47" s="1"/>
  <c r="M13" i="47"/>
  <c r="T12" i="47"/>
  <c r="S12" i="47"/>
  <c r="T11" i="47"/>
  <c r="S11" i="47"/>
  <c r="T10" i="47"/>
  <c r="S10" i="47"/>
  <c r="AC9" i="47"/>
  <c r="T9" i="47"/>
  <c r="S9" i="47"/>
  <c r="T8" i="47"/>
  <c r="S8" i="47"/>
  <c r="T7" i="47"/>
  <c r="S7" i="47"/>
  <c r="T6" i="47"/>
  <c r="S6" i="47"/>
  <c r="U6" i="47" s="1"/>
  <c r="U7" i="47" s="1"/>
  <c r="U8" i="47" s="1"/>
  <c r="U9" i="47" s="1"/>
  <c r="M75" i="46"/>
  <c r="L75" i="46"/>
  <c r="K75" i="46"/>
  <c r="F75" i="46"/>
  <c r="M74" i="46"/>
  <c r="L74" i="46"/>
  <c r="K74" i="46"/>
  <c r="F74" i="46"/>
  <c r="M73" i="46"/>
  <c r="L73" i="46"/>
  <c r="K73" i="46"/>
  <c r="F73" i="46"/>
  <c r="M72" i="46"/>
  <c r="L72" i="46"/>
  <c r="K72" i="46"/>
  <c r="F72" i="46"/>
  <c r="M71" i="46"/>
  <c r="L71" i="46"/>
  <c r="K71" i="46"/>
  <c r="F71" i="46"/>
  <c r="M70" i="46"/>
  <c r="L70" i="46"/>
  <c r="K70" i="46"/>
  <c r="F70" i="46"/>
  <c r="M69" i="46"/>
  <c r="L69" i="46"/>
  <c r="K69" i="46"/>
  <c r="F69" i="46"/>
  <c r="M68" i="46"/>
  <c r="L68" i="46"/>
  <c r="K68" i="46"/>
  <c r="F68" i="46"/>
  <c r="M67" i="46"/>
  <c r="L67" i="46"/>
  <c r="K67" i="46"/>
  <c r="F67" i="46"/>
  <c r="M66" i="46"/>
  <c r="L66" i="46"/>
  <c r="K66" i="46"/>
  <c r="F66" i="46"/>
  <c r="M65" i="46"/>
  <c r="L65" i="46"/>
  <c r="K65" i="46"/>
  <c r="F65" i="46"/>
  <c r="M64" i="46"/>
  <c r="L64" i="46"/>
  <c r="K64" i="46"/>
  <c r="F64" i="46"/>
  <c r="M63" i="46"/>
  <c r="L63" i="46"/>
  <c r="K63" i="46"/>
  <c r="F63" i="46"/>
  <c r="M62" i="46"/>
  <c r="L62" i="46"/>
  <c r="K62" i="46"/>
  <c r="F62" i="46"/>
  <c r="M61" i="46"/>
  <c r="L61" i="46"/>
  <c r="K61" i="46"/>
  <c r="F61" i="46"/>
  <c r="M60" i="46"/>
  <c r="L60" i="46"/>
  <c r="K60" i="46"/>
  <c r="F60" i="46"/>
  <c r="M59" i="46"/>
  <c r="L59" i="46"/>
  <c r="K59" i="46"/>
  <c r="F59" i="46"/>
  <c r="M58" i="46"/>
  <c r="L58" i="46"/>
  <c r="K58" i="46"/>
  <c r="F58" i="46"/>
  <c r="M57" i="46"/>
  <c r="L57" i="46"/>
  <c r="K57" i="46"/>
  <c r="F57" i="46"/>
  <c r="M56" i="46"/>
  <c r="L56" i="46"/>
  <c r="K56" i="46"/>
  <c r="F56" i="46"/>
  <c r="M55" i="46"/>
  <c r="L55" i="46"/>
  <c r="K55" i="46"/>
  <c r="F55" i="46"/>
  <c r="M54" i="46"/>
  <c r="L54" i="46"/>
  <c r="K54" i="46"/>
  <c r="F54" i="46"/>
  <c r="M53" i="46"/>
  <c r="L53" i="46"/>
  <c r="K53" i="46"/>
  <c r="F53" i="46"/>
  <c r="M52" i="46"/>
  <c r="L52" i="46"/>
  <c r="K52" i="46"/>
  <c r="F52" i="46"/>
  <c r="M51" i="46"/>
  <c r="L51" i="46"/>
  <c r="K51" i="46"/>
  <c r="F51" i="46"/>
  <c r="M50" i="46"/>
  <c r="L50" i="46"/>
  <c r="K50" i="46"/>
  <c r="F50" i="46"/>
  <c r="M49" i="46"/>
  <c r="L49" i="46"/>
  <c r="K49" i="46"/>
  <c r="F49" i="46"/>
  <c r="M48" i="46"/>
  <c r="L48" i="46"/>
  <c r="K48" i="46"/>
  <c r="F48" i="46"/>
  <c r="M47" i="46"/>
  <c r="L47" i="46"/>
  <c r="K47" i="46"/>
  <c r="F47" i="46"/>
  <c r="M46" i="46"/>
  <c r="L46" i="46"/>
  <c r="K46" i="46"/>
  <c r="F46" i="46"/>
  <c r="M45" i="46"/>
  <c r="L45" i="46"/>
  <c r="K45" i="46"/>
  <c r="F45" i="46"/>
  <c r="M44" i="46"/>
  <c r="L44" i="46"/>
  <c r="K44" i="46"/>
  <c r="F44" i="46"/>
  <c r="M43" i="46"/>
  <c r="L43" i="46"/>
  <c r="K43" i="46"/>
  <c r="F43" i="46"/>
  <c r="M42" i="46"/>
  <c r="L42" i="46"/>
  <c r="K42" i="46"/>
  <c r="F42" i="46"/>
  <c r="M41" i="46"/>
  <c r="L41" i="46"/>
  <c r="K41" i="46"/>
  <c r="F41" i="46"/>
  <c r="M40" i="46"/>
  <c r="L40" i="46"/>
  <c r="K40" i="46"/>
  <c r="F40" i="46"/>
  <c r="M39" i="46"/>
  <c r="L39" i="46"/>
  <c r="K39" i="46"/>
  <c r="F39" i="46"/>
  <c r="M38" i="46"/>
  <c r="L38" i="46"/>
  <c r="K38" i="46"/>
  <c r="F38" i="46"/>
  <c r="M37" i="46"/>
  <c r="L37" i="46"/>
  <c r="K37" i="46"/>
  <c r="M36" i="46"/>
  <c r="L36" i="46"/>
  <c r="K36" i="46"/>
  <c r="M35" i="46"/>
  <c r="L35" i="46"/>
  <c r="K35" i="46"/>
  <c r="M34" i="46"/>
  <c r="L34" i="46"/>
  <c r="K34" i="46"/>
  <c r="M33" i="46"/>
  <c r="L33" i="46"/>
  <c r="K33" i="46"/>
  <c r="M32" i="46"/>
  <c r="L32" i="46"/>
  <c r="K32" i="46"/>
  <c r="M31" i="46"/>
  <c r="L31" i="46"/>
  <c r="K31" i="46"/>
  <c r="M30" i="46"/>
  <c r="L30" i="46"/>
  <c r="K30" i="46"/>
  <c r="M29" i="46"/>
  <c r="L29" i="46"/>
  <c r="K29" i="46"/>
  <c r="M28" i="46"/>
  <c r="L28" i="46"/>
  <c r="K28" i="46"/>
  <c r="M27" i="46"/>
  <c r="L27" i="46"/>
  <c r="K27" i="46"/>
  <c r="M26" i="46"/>
  <c r="L26" i="46"/>
  <c r="K26" i="46"/>
  <c r="T26" i="46" s="1"/>
  <c r="M25" i="46"/>
  <c r="L25" i="46"/>
  <c r="K25" i="46"/>
  <c r="M24" i="46"/>
  <c r="L24" i="46"/>
  <c r="K24" i="46"/>
  <c r="M23" i="46"/>
  <c r="L23" i="46"/>
  <c r="K23" i="46"/>
  <c r="S23" i="46" s="1"/>
  <c r="M22" i="46"/>
  <c r="L22" i="46"/>
  <c r="K22" i="46"/>
  <c r="M21" i="46"/>
  <c r="L21" i="46"/>
  <c r="K21" i="46"/>
  <c r="M20" i="46"/>
  <c r="L20" i="46"/>
  <c r="K20" i="46"/>
  <c r="M19" i="46"/>
  <c r="S19" i="46" s="1"/>
  <c r="L19" i="46"/>
  <c r="K19" i="46"/>
  <c r="M18" i="46"/>
  <c r="T18" i="46" s="1"/>
  <c r="M17" i="46"/>
  <c r="L17" i="46"/>
  <c r="K17" i="46"/>
  <c r="T16" i="46"/>
  <c r="S16" i="46"/>
  <c r="M15" i="46"/>
  <c r="L15" i="46"/>
  <c r="K15" i="46"/>
  <c r="M14" i="46"/>
  <c r="T14" i="46" s="1"/>
  <c r="M13" i="46"/>
  <c r="T12" i="46"/>
  <c r="S12" i="46"/>
  <c r="T11" i="46"/>
  <c r="S11" i="46"/>
  <c r="T10" i="46"/>
  <c r="S10" i="46"/>
  <c r="AC9" i="46"/>
  <c r="T9" i="46"/>
  <c r="S9" i="46"/>
  <c r="T8" i="46"/>
  <c r="S8" i="46"/>
  <c r="T7" i="46"/>
  <c r="S7" i="46"/>
  <c r="T6" i="46"/>
  <c r="S6" i="46"/>
  <c r="U6" i="46" s="1"/>
  <c r="U7" i="46" s="1"/>
  <c r="M75" i="45"/>
  <c r="L75" i="45"/>
  <c r="K75" i="45"/>
  <c r="F75" i="45"/>
  <c r="M74" i="45"/>
  <c r="L74" i="45"/>
  <c r="K74" i="45"/>
  <c r="F74" i="45"/>
  <c r="M73" i="45"/>
  <c r="L73" i="45"/>
  <c r="K73" i="45"/>
  <c r="F73" i="45"/>
  <c r="M72" i="45"/>
  <c r="L72" i="45"/>
  <c r="K72" i="45"/>
  <c r="F72" i="45"/>
  <c r="M71" i="45"/>
  <c r="L71" i="45"/>
  <c r="K71" i="45"/>
  <c r="F71" i="45"/>
  <c r="M70" i="45"/>
  <c r="L70" i="45"/>
  <c r="K70" i="45"/>
  <c r="F70" i="45"/>
  <c r="M69" i="45"/>
  <c r="L69" i="45"/>
  <c r="K69" i="45"/>
  <c r="F69" i="45"/>
  <c r="M68" i="45"/>
  <c r="L68" i="45"/>
  <c r="K68" i="45"/>
  <c r="F68" i="45"/>
  <c r="M67" i="45"/>
  <c r="L67" i="45"/>
  <c r="K67" i="45"/>
  <c r="F67" i="45"/>
  <c r="M66" i="45"/>
  <c r="L66" i="45"/>
  <c r="K66" i="45"/>
  <c r="F66" i="45"/>
  <c r="M65" i="45"/>
  <c r="L65" i="45"/>
  <c r="K65" i="45"/>
  <c r="F65" i="45"/>
  <c r="M64" i="45"/>
  <c r="L64" i="45"/>
  <c r="K64" i="45"/>
  <c r="F64" i="45"/>
  <c r="M63" i="45"/>
  <c r="L63" i="45"/>
  <c r="K63" i="45"/>
  <c r="F63" i="45"/>
  <c r="M62" i="45"/>
  <c r="L62" i="45"/>
  <c r="K62" i="45"/>
  <c r="F62" i="45"/>
  <c r="M61" i="45"/>
  <c r="L61" i="45"/>
  <c r="K61" i="45"/>
  <c r="F61" i="45"/>
  <c r="M60" i="45"/>
  <c r="L60" i="45"/>
  <c r="K60" i="45"/>
  <c r="F60" i="45"/>
  <c r="M59" i="45"/>
  <c r="L59" i="45"/>
  <c r="K59" i="45"/>
  <c r="F59" i="45"/>
  <c r="M58" i="45"/>
  <c r="L58" i="45"/>
  <c r="K58" i="45"/>
  <c r="F58" i="45"/>
  <c r="M57" i="45"/>
  <c r="L57" i="45"/>
  <c r="K57" i="45"/>
  <c r="F57" i="45"/>
  <c r="M56" i="45"/>
  <c r="L56" i="45"/>
  <c r="K56" i="45"/>
  <c r="F56" i="45"/>
  <c r="M55" i="45"/>
  <c r="L55" i="45"/>
  <c r="K55" i="45"/>
  <c r="F55" i="45"/>
  <c r="M54" i="45"/>
  <c r="L54" i="45"/>
  <c r="K54" i="45"/>
  <c r="F54" i="45"/>
  <c r="M53" i="45"/>
  <c r="L53" i="45"/>
  <c r="K53" i="45"/>
  <c r="F53" i="45"/>
  <c r="M52" i="45"/>
  <c r="L52" i="45"/>
  <c r="K52" i="45"/>
  <c r="F52" i="45"/>
  <c r="M51" i="45"/>
  <c r="L51" i="45"/>
  <c r="K51" i="45"/>
  <c r="F51" i="45"/>
  <c r="M50" i="45"/>
  <c r="L50" i="45"/>
  <c r="K50" i="45"/>
  <c r="F50" i="45"/>
  <c r="M49" i="45"/>
  <c r="L49" i="45"/>
  <c r="K49" i="45"/>
  <c r="F49" i="45"/>
  <c r="M48" i="45"/>
  <c r="L48" i="45"/>
  <c r="K48" i="45"/>
  <c r="F48" i="45"/>
  <c r="M47" i="45"/>
  <c r="L47" i="45"/>
  <c r="K47" i="45"/>
  <c r="F47" i="45"/>
  <c r="M46" i="45"/>
  <c r="L46" i="45"/>
  <c r="K46" i="45"/>
  <c r="F46" i="45"/>
  <c r="M45" i="45"/>
  <c r="L45" i="45"/>
  <c r="K45" i="45"/>
  <c r="F45" i="45"/>
  <c r="M44" i="45"/>
  <c r="L44" i="45"/>
  <c r="K44" i="45"/>
  <c r="F44" i="45"/>
  <c r="M43" i="45"/>
  <c r="L43" i="45"/>
  <c r="K43" i="45"/>
  <c r="F43" i="45"/>
  <c r="M42" i="45"/>
  <c r="L42" i="45"/>
  <c r="K42" i="45"/>
  <c r="F42" i="45"/>
  <c r="M41" i="45"/>
  <c r="L41" i="45"/>
  <c r="K41" i="45"/>
  <c r="F41" i="45"/>
  <c r="M40" i="45"/>
  <c r="L40" i="45"/>
  <c r="K40" i="45"/>
  <c r="F40" i="45"/>
  <c r="M39" i="45"/>
  <c r="L39" i="45"/>
  <c r="K39" i="45"/>
  <c r="F39" i="45"/>
  <c r="M38" i="45"/>
  <c r="L38" i="45"/>
  <c r="K38" i="45"/>
  <c r="F38" i="45"/>
  <c r="M37" i="45"/>
  <c r="L37" i="45"/>
  <c r="K37" i="45"/>
  <c r="M36" i="45"/>
  <c r="L36" i="45"/>
  <c r="K36" i="45"/>
  <c r="M35" i="45"/>
  <c r="L35" i="45"/>
  <c r="K35" i="45"/>
  <c r="M34" i="45"/>
  <c r="L34" i="45"/>
  <c r="K34" i="45"/>
  <c r="M33" i="45"/>
  <c r="L33" i="45"/>
  <c r="K33" i="45"/>
  <c r="M32" i="45"/>
  <c r="L32" i="45"/>
  <c r="K32" i="45"/>
  <c r="M31" i="45"/>
  <c r="L31" i="45"/>
  <c r="K31" i="45"/>
  <c r="M30" i="45"/>
  <c r="L30" i="45"/>
  <c r="K30" i="45"/>
  <c r="M29" i="45"/>
  <c r="L29" i="45"/>
  <c r="K29" i="45"/>
  <c r="M28" i="45"/>
  <c r="L28" i="45"/>
  <c r="K28" i="45"/>
  <c r="M27" i="45"/>
  <c r="L27" i="45"/>
  <c r="K27" i="45"/>
  <c r="M26" i="45"/>
  <c r="L26" i="45"/>
  <c r="K26" i="45"/>
  <c r="T26" i="45" s="1"/>
  <c r="M25" i="45"/>
  <c r="L25" i="45"/>
  <c r="K25" i="45"/>
  <c r="M24" i="45"/>
  <c r="L24" i="45"/>
  <c r="K24" i="45"/>
  <c r="M23" i="45"/>
  <c r="L23" i="45"/>
  <c r="S23" i="45" s="1"/>
  <c r="K23" i="45"/>
  <c r="M22" i="45"/>
  <c r="L22" i="45"/>
  <c r="K22" i="45"/>
  <c r="M21" i="45"/>
  <c r="L21" i="45"/>
  <c r="K21" i="45"/>
  <c r="M20" i="45"/>
  <c r="L20" i="45"/>
  <c r="K20" i="45"/>
  <c r="M19" i="45"/>
  <c r="L19" i="45"/>
  <c r="K19" i="45"/>
  <c r="M18" i="45"/>
  <c r="T18" i="45" s="1"/>
  <c r="M17" i="45"/>
  <c r="L17" i="45"/>
  <c r="S17" i="45" s="1"/>
  <c r="K17" i="45"/>
  <c r="T16" i="45"/>
  <c r="S16" i="45"/>
  <c r="M15" i="45"/>
  <c r="L15" i="45"/>
  <c r="K15" i="45"/>
  <c r="M14" i="45"/>
  <c r="T14" i="45" s="1"/>
  <c r="M13" i="45"/>
  <c r="T12" i="45"/>
  <c r="S12" i="45"/>
  <c r="T11" i="45"/>
  <c r="S11" i="45"/>
  <c r="T10" i="45"/>
  <c r="S10" i="45"/>
  <c r="AC9" i="45"/>
  <c r="T9" i="45"/>
  <c r="S9" i="45"/>
  <c r="T8" i="45"/>
  <c r="S8" i="45"/>
  <c r="T7" i="45"/>
  <c r="S7" i="45"/>
  <c r="T6" i="45"/>
  <c r="S6" i="45"/>
  <c r="U6" i="45" s="1"/>
  <c r="U7" i="45" s="1"/>
  <c r="U8" i="45" s="1"/>
  <c r="U9" i="45" s="1"/>
  <c r="M75" i="44"/>
  <c r="L75" i="44"/>
  <c r="K75" i="44"/>
  <c r="F75" i="44"/>
  <c r="M74" i="44"/>
  <c r="L74" i="44"/>
  <c r="K74" i="44"/>
  <c r="F74" i="44"/>
  <c r="M73" i="44"/>
  <c r="L73" i="44"/>
  <c r="K73" i="44"/>
  <c r="F73" i="44"/>
  <c r="M72" i="44"/>
  <c r="L72" i="44"/>
  <c r="K72" i="44"/>
  <c r="F72" i="44"/>
  <c r="M71" i="44"/>
  <c r="L71" i="44"/>
  <c r="K71" i="44"/>
  <c r="F71" i="44"/>
  <c r="M70" i="44"/>
  <c r="L70" i="44"/>
  <c r="K70" i="44"/>
  <c r="F70" i="44"/>
  <c r="M69" i="44"/>
  <c r="L69" i="44"/>
  <c r="K69" i="44"/>
  <c r="F69" i="44"/>
  <c r="M68" i="44"/>
  <c r="L68" i="44"/>
  <c r="K68" i="44"/>
  <c r="F68" i="44"/>
  <c r="M67" i="44"/>
  <c r="L67" i="44"/>
  <c r="K67" i="44"/>
  <c r="F67" i="44"/>
  <c r="M66" i="44"/>
  <c r="L66" i="44"/>
  <c r="K66" i="44"/>
  <c r="F66" i="44"/>
  <c r="M65" i="44"/>
  <c r="L65" i="44"/>
  <c r="K65" i="44"/>
  <c r="F65" i="44"/>
  <c r="M64" i="44"/>
  <c r="L64" i="44"/>
  <c r="K64" i="44"/>
  <c r="F64" i="44"/>
  <c r="M63" i="44"/>
  <c r="L63" i="44"/>
  <c r="K63" i="44"/>
  <c r="F63" i="44"/>
  <c r="M62" i="44"/>
  <c r="L62" i="44"/>
  <c r="K62" i="44"/>
  <c r="F62" i="44"/>
  <c r="M61" i="44"/>
  <c r="L61" i="44"/>
  <c r="K61" i="44"/>
  <c r="F61" i="44"/>
  <c r="M60" i="44"/>
  <c r="L60" i="44"/>
  <c r="K60" i="44"/>
  <c r="F60" i="44"/>
  <c r="M59" i="44"/>
  <c r="L59" i="44"/>
  <c r="K59" i="44"/>
  <c r="F59" i="44"/>
  <c r="M58" i="44"/>
  <c r="L58" i="44"/>
  <c r="K58" i="44"/>
  <c r="F58" i="44"/>
  <c r="M57" i="44"/>
  <c r="L57" i="44"/>
  <c r="K57" i="44"/>
  <c r="F57" i="44"/>
  <c r="M56" i="44"/>
  <c r="L56" i="44"/>
  <c r="K56" i="44"/>
  <c r="F56" i="44"/>
  <c r="M55" i="44"/>
  <c r="L55" i="44"/>
  <c r="K55" i="44"/>
  <c r="F55" i="44"/>
  <c r="M54" i="44"/>
  <c r="L54" i="44"/>
  <c r="K54" i="44"/>
  <c r="F54" i="44"/>
  <c r="M53" i="44"/>
  <c r="L53" i="44"/>
  <c r="K53" i="44"/>
  <c r="F53" i="44"/>
  <c r="M52" i="44"/>
  <c r="L52" i="44"/>
  <c r="K52" i="44"/>
  <c r="F52" i="44"/>
  <c r="M51" i="44"/>
  <c r="L51" i="44"/>
  <c r="K51" i="44"/>
  <c r="F51" i="44"/>
  <c r="M50" i="44"/>
  <c r="L50" i="44"/>
  <c r="K50" i="44"/>
  <c r="F50" i="44"/>
  <c r="M49" i="44"/>
  <c r="L49" i="44"/>
  <c r="K49" i="44"/>
  <c r="F49" i="44"/>
  <c r="M48" i="44"/>
  <c r="L48" i="44"/>
  <c r="K48" i="44"/>
  <c r="F48" i="44"/>
  <c r="M47" i="44"/>
  <c r="L47" i="44"/>
  <c r="K47" i="44"/>
  <c r="F47" i="44"/>
  <c r="M46" i="44"/>
  <c r="L46" i="44"/>
  <c r="K46" i="44"/>
  <c r="F46" i="44"/>
  <c r="M45" i="44"/>
  <c r="L45" i="44"/>
  <c r="K45" i="44"/>
  <c r="F45" i="44"/>
  <c r="M44" i="44"/>
  <c r="L44" i="44"/>
  <c r="K44" i="44"/>
  <c r="F44" i="44"/>
  <c r="M43" i="44"/>
  <c r="L43" i="44"/>
  <c r="K43" i="44"/>
  <c r="F43" i="44"/>
  <c r="M42" i="44"/>
  <c r="L42" i="44"/>
  <c r="K42" i="44"/>
  <c r="F42" i="44"/>
  <c r="M41" i="44"/>
  <c r="L41" i="44"/>
  <c r="K41" i="44"/>
  <c r="F41" i="44"/>
  <c r="M40" i="44"/>
  <c r="L40" i="44"/>
  <c r="K40" i="44"/>
  <c r="F40" i="44"/>
  <c r="M39" i="44"/>
  <c r="L39" i="44"/>
  <c r="K39" i="44"/>
  <c r="F39" i="44"/>
  <c r="M38" i="44"/>
  <c r="L38" i="44"/>
  <c r="K38" i="44"/>
  <c r="F38" i="44"/>
  <c r="M37" i="44"/>
  <c r="L37" i="44"/>
  <c r="K37" i="44"/>
  <c r="M36" i="44"/>
  <c r="L36" i="44"/>
  <c r="K36" i="44"/>
  <c r="M35" i="44"/>
  <c r="L35" i="44"/>
  <c r="K35" i="44"/>
  <c r="M34" i="44"/>
  <c r="L34" i="44"/>
  <c r="K34" i="44"/>
  <c r="M33" i="44"/>
  <c r="L33" i="44"/>
  <c r="K33" i="44"/>
  <c r="M32" i="44"/>
  <c r="L32" i="44"/>
  <c r="K32" i="44"/>
  <c r="M31" i="44"/>
  <c r="L31" i="44"/>
  <c r="K31" i="44"/>
  <c r="M30" i="44"/>
  <c r="L30" i="44"/>
  <c r="K30" i="44"/>
  <c r="M29" i="44"/>
  <c r="L29" i="44"/>
  <c r="K29" i="44"/>
  <c r="M28" i="44"/>
  <c r="L28" i="44"/>
  <c r="K28" i="44"/>
  <c r="M27" i="44"/>
  <c r="L27" i="44"/>
  <c r="K27" i="44"/>
  <c r="T27" i="44" s="1"/>
  <c r="M26" i="44"/>
  <c r="L26" i="44"/>
  <c r="K26" i="44"/>
  <c r="M25" i="44"/>
  <c r="L25" i="44"/>
  <c r="K25" i="44"/>
  <c r="M24" i="44"/>
  <c r="L24" i="44"/>
  <c r="K24" i="44"/>
  <c r="M23" i="44"/>
  <c r="L23" i="44"/>
  <c r="K23" i="44"/>
  <c r="M22" i="44"/>
  <c r="L22" i="44"/>
  <c r="K22" i="44"/>
  <c r="M21" i="44"/>
  <c r="L21" i="44"/>
  <c r="K21" i="44"/>
  <c r="M20" i="44"/>
  <c r="L20" i="44"/>
  <c r="K20" i="44"/>
  <c r="M19" i="44"/>
  <c r="L19" i="44"/>
  <c r="K19" i="44"/>
  <c r="M18" i="44"/>
  <c r="T18" i="44" s="1"/>
  <c r="M17" i="44"/>
  <c r="L17" i="44"/>
  <c r="K17" i="44"/>
  <c r="T16" i="44"/>
  <c r="S16" i="44"/>
  <c r="M15" i="44"/>
  <c r="L15" i="44"/>
  <c r="K15" i="44"/>
  <c r="M14" i="44"/>
  <c r="T14" i="44" s="1"/>
  <c r="M13" i="44"/>
  <c r="T12" i="44"/>
  <c r="S12" i="44"/>
  <c r="T11" i="44"/>
  <c r="S11" i="44"/>
  <c r="T10" i="44"/>
  <c r="S10" i="44"/>
  <c r="AC9" i="44"/>
  <c r="T9" i="44"/>
  <c r="S9" i="44"/>
  <c r="T8" i="44"/>
  <c r="S8" i="44"/>
  <c r="T7" i="44"/>
  <c r="S7" i="44"/>
  <c r="T6" i="44"/>
  <c r="S6" i="44"/>
  <c r="U6" i="44" s="1"/>
  <c r="M75" i="43"/>
  <c r="L75" i="43"/>
  <c r="K75" i="43"/>
  <c r="F75" i="43"/>
  <c r="M74" i="43"/>
  <c r="L74" i="43"/>
  <c r="K74" i="43"/>
  <c r="F74" i="43"/>
  <c r="M73" i="43"/>
  <c r="L73" i="43"/>
  <c r="K73" i="43"/>
  <c r="F73" i="43"/>
  <c r="M72" i="43"/>
  <c r="L72" i="43"/>
  <c r="K72" i="43"/>
  <c r="F72" i="43"/>
  <c r="M71" i="43"/>
  <c r="L71" i="43"/>
  <c r="K71" i="43"/>
  <c r="F71" i="43"/>
  <c r="M70" i="43"/>
  <c r="L70" i="43"/>
  <c r="K70" i="43"/>
  <c r="F70" i="43"/>
  <c r="M69" i="43"/>
  <c r="L69" i="43"/>
  <c r="K69" i="43"/>
  <c r="F69" i="43"/>
  <c r="M68" i="43"/>
  <c r="L68" i="43"/>
  <c r="K68" i="43"/>
  <c r="F68" i="43"/>
  <c r="M67" i="43"/>
  <c r="L67" i="43"/>
  <c r="K67" i="43"/>
  <c r="F67" i="43"/>
  <c r="M66" i="43"/>
  <c r="L66" i="43"/>
  <c r="K66" i="43"/>
  <c r="F66" i="43"/>
  <c r="M65" i="43"/>
  <c r="L65" i="43"/>
  <c r="K65" i="43"/>
  <c r="F65" i="43"/>
  <c r="M64" i="43"/>
  <c r="L64" i="43"/>
  <c r="K64" i="43"/>
  <c r="F64" i="43"/>
  <c r="M63" i="43"/>
  <c r="L63" i="43"/>
  <c r="K63" i="43"/>
  <c r="F63" i="43"/>
  <c r="M62" i="43"/>
  <c r="L62" i="43"/>
  <c r="K62" i="43"/>
  <c r="F62" i="43"/>
  <c r="M61" i="43"/>
  <c r="L61" i="43"/>
  <c r="K61" i="43"/>
  <c r="F61" i="43"/>
  <c r="M60" i="43"/>
  <c r="L60" i="43"/>
  <c r="K60" i="43"/>
  <c r="F60" i="43"/>
  <c r="M59" i="43"/>
  <c r="L59" i="43"/>
  <c r="K59" i="43"/>
  <c r="F59" i="43"/>
  <c r="M58" i="43"/>
  <c r="L58" i="43"/>
  <c r="K58" i="43"/>
  <c r="F58" i="43"/>
  <c r="M57" i="43"/>
  <c r="L57" i="43"/>
  <c r="K57" i="43"/>
  <c r="F57" i="43"/>
  <c r="M56" i="43"/>
  <c r="L56" i="43"/>
  <c r="K56" i="43"/>
  <c r="F56" i="43"/>
  <c r="M55" i="43"/>
  <c r="L55" i="43"/>
  <c r="K55" i="43"/>
  <c r="F55" i="43"/>
  <c r="M54" i="43"/>
  <c r="L54" i="43"/>
  <c r="K54" i="43"/>
  <c r="F54" i="43"/>
  <c r="M53" i="43"/>
  <c r="L53" i="43"/>
  <c r="K53" i="43"/>
  <c r="F53" i="43"/>
  <c r="M52" i="43"/>
  <c r="L52" i="43"/>
  <c r="K52" i="43"/>
  <c r="F52" i="43"/>
  <c r="M51" i="43"/>
  <c r="L51" i="43"/>
  <c r="K51" i="43"/>
  <c r="F51" i="43"/>
  <c r="M50" i="43"/>
  <c r="L50" i="43"/>
  <c r="K50" i="43"/>
  <c r="F50" i="43"/>
  <c r="M49" i="43"/>
  <c r="L49" i="43"/>
  <c r="K49" i="43"/>
  <c r="F49" i="43"/>
  <c r="M48" i="43"/>
  <c r="L48" i="43"/>
  <c r="K48" i="43"/>
  <c r="F48" i="43"/>
  <c r="M47" i="43"/>
  <c r="L47" i="43"/>
  <c r="K47" i="43"/>
  <c r="F47" i="43"/>
  <c r="M46" i="43"/>
  <c r="L46" i="43"/>
  <c r="K46" i="43"/>
  <c r="F46" i="43"/>
  <c r="M45" i="43"/>
  <c r="L45" i="43"/>
  <c r="K45" i="43"/>
  <c r="F45" i="43"/>
  <c r="M44" i="43"/>
  <c r="L44" i="43"/>
  <c r="K44" i="43"/>
  <c r="F44" i="43"/>
  <c r="M43" i="43"/>
  <c r="L43" i="43"/>
  <c r="K43" i="43"/>
  <c r="F43" i="43"/>
  <c r="M42" i="43"/>
  <c r="L42" i="43"/>
  <c r="K42" i="43"/>
  <c r="F42" i="43"/>
  <c r="M41" i="43"/>
  <c r="L41" i="43"/>
  <c r="K41" i="43"/>
  <c r="F41" i="43"/>
  <c r="M40" i="43"/>
  <c r="L40" i="43"/>
  <c r="K40" i="43"/>
  <c r="F40" i="43"/>
  <c r="M39" i="43"/>
  <c r="L39" i="43"/>
  <c r="K39" i="43"/>
  <c r="F39" i="43"/>
  <c r="M38" i="43"/>
  <c r="L38" i="43"/>
  <c r="K38" i="43"/>
  <c r="F38" i="43"/>
  <c r="M37" i="43"/>
  <c r="L37" i="43"/>
  <c r="K37" i="43"/>
  <c r="M36" i="43"/>
  <c r="L36" i="43"/>
  <c r="K36" i="43"/>
  <c r="M35" i="43"/>
  <c r="L35" i="43"/>
  <c r="K35" i="43"/>
  <c r="M34" i="43"/>
  <c r="L34" i="43"/>
  <c r="K34" i="43"/>
  <c r="M33" i="43"/>
  <c r="L33" i="43"/>
  <c r="K33" i="43"/>
  <c r="M32" i="43"/>
  <c r="L32" i="43"/>
  <c r="K32" i="43"/>
  <c r="M31" i="43"/>
  <c r="L31" i="43"/>
  <c r="K31" i="43"/>
  <c r="M30" i="43"/>
  <c r="L30" i="43"/>
  <c r="K30" i="43"/>
  <c r="M29" i="43"/>
  <c r="L29" i="43"/>
  <c r="K29" i="43"/>
  <c r="M28" i="43"/>
  <c r="L28" i="43"/>
  <c r="K28" i="43"/>
  <c r="S28" i="43" s="1"/>
  <c r="M27" i="43"/>
  <c r="L27" i="43"/>
  <c r="K27" i="43"/>
  <c r="M26" i="43"/>
  <c r="L26" i="43"/>
  <c r="K26" i="43"/>
  <c r="M25" i="43"/>
  <c r="L25" i="43"/>
  <c r="K25" i="43"/>
  <c r="M24" i="43"/>
  <c r="L24" i="43"/>
  <c r="K24" i="43"/>
  <c r="S24" i="43" s="1"/>
  <c r="M23" i="43"/>
  <c r="L23" i="43"/>
  <c r="K23" i="43"/>
  <c r="M22" i="43"/>
  <c r="L22" i="43"/>
  <c r="K22" i="43"/>
  <c r="M21" i="43"/>
  <c r="L21" i="43"/>
  <c r="K21" i="43"/>
  <c r="M20" i="43"/>
  <c r="L20" i="43"/>
  <c r="K20" i="43"/>
  <c r="M19" i="43"/>
  <c r="L19" i="43"/>
  <c r="K19" i="43"/>
  <c r="M18" i="43"/>
  <c r="T18" i="43" s="1"/>
  <c r="M17" i="43"/>
  <c r="L17" i="43"/>
  <c r="K17" i="43"/>
  <c r="T16" i="43"/>
  <c r="S16" i="43"/>
  <c r="M15" i="43"/>
  <c r="L15" i="43"/>
  <c r="K15" i="43"/>
  <c r="M14" i="43"/>
  <c r="T14" i="43" s="1"/>
  <c r="M13" i="43"/>
  <c r="T12" i="43"/>
  <c r="S12" i="43"/>
  <c r="T11" i="43"/>
  <c r="S11" i="43"/>
  <c r="T10" i="43"/>
  <c r="S10" i="43"/>
  <c r="AC9" i="43"/>
  <c r="T9" i="43"/>
  <c r="S9" i="43"/>
  <c r="T8" i="43"/>
  <c r="S8" i="43"/>
  <c r="T7" i="43"/>
  <c r="S7" i="43"/>
  <c r="U6" i="43"/>
  <c r="U7" i="43" s="1"/>
  <c r="T6" i="43"/>
  <c r="S6" i="43"/>
  <c r="M75" i="42"/>
  <c r="L75" i="42"/>
  <c r="K75" i="42"/>
  <c r="F75" i="42"/>
  <c r="M74" i="42"/>
  <c r="L74" i="42"/>
  <c r="K74" i="42"/>
  <c r="F74" i="42"/>
  <c r="M73" i="42"/>
  <c r="L73" i="42"/>
  <c r="K73" i="42"/>
  <c r="F73" i="42"/>
  <c r="M72" i="42"/>
  <c r="L72" i="42"/>
  <c r="K72" i="42"/>
  <c r="F72" i="42"/>
  <c r="M71" i="42"/>
  <c r="L71" i="42"/>
  <c r="K71" i="42"/>
  <c r="F71" i="42"/>
  <c r="M70" i="42"/>
  <c r="L70" i="42"/>
  <c r="K70" i="42"/>
  <c r="F70" i="42"/>
  <c r="M69" i="42"/>
  <c r="L69" i="42"/>
  <c r="K69" i="42"/>
  <c r="F69" i="42"/>
  <c r="M68" i="42"/>
  <c r="L68" i="42"/>
  <c r="K68" i="42"/>
  <c r="F68" i="42"/>
  <c r="M67" i="42"/>
  <c r="L67" i="42"/>
  <c r="K67" i="42"/>
  <c r="F67" i="42"/>
  <c r="M66" i="42"/>
  <c r="L66" i="42"/>
  <c r="K66" i="42"/>
  <c r="F66" i="42"/>
  <c r="M65" i="42"/>
  <c r="L65" i="42"/>
  <c r="K65" i="42"/>
  <c r="F65" i="42"/>
  <c r="M64" i="42"/>
  <c r="L64" i="42"/>
  <c r="K64" i="42"/>
  <c r="F64" i="42"/>
  <c r="M63" i="42"/>
  <c r="L63" i="42"/>
  <c r="K63" i="42"/>
  <c r="F63" i="42"/>
  <c r="M62" i="42"/>
  <c r="L62" i="42"/>
  <c r="K62" i="42"/>
  <c r="F62" i="42"/>
  <c r="M61" i="42"/>
  <c r="L61" i="42"/>
  <c r="K61" i="42"/>
  <c r="F61" i="42"/>
  <c r="M60" i="42"/>
  <c r="L60" i="42"/>
  <c r="K60" i="42"/>
  <c r="F60" i="42"/>
  <c r="M59" i="42"/>
  <c r="L59" i="42"/>
  <c r="K59" i="42"/>
  <c r="F59" i="42"/>
  <c r="M58" i="42"/>
  <c r="L58" i="42"/>
  <c r="K58" i="42"/>
  <c r="F58" i="42"/>
  <c r="M57" i="42"/>
  <c r="L57" i="42"/>
  <c r="K57" i="42"/>
  <c r="F57" i="42"/>
  <c r="M56" i="42"/>
  <c r="L56" i="42"/>
  <c r="K56" i="42"/>
  <c r="F56" i="42"/>
  <c r="M55" i="42"/>
  <c r="L55" i="42"/>
  <c r="K55" i="42"/>
  <c r="F55" i="42"/>
  <c r="M54" i="42"/>
  <c r="L54" i="42"/>
  <c r="K54" i="42"/>
  <c r="F54" i="42"/>
  <c r="M53" i="42"/>
  <c r="L53" i="42"/>
  <c r="K53" i="42"/>
  <c r="F53" i="42"/>
  <c r="M52" i="42"/>
  <c r="L52" i="42"/>
  <c r="K52" i="42"/>
  <c r="F52" i="42"/>
  <c r="M51" i="42"/>
  <c r="L51" i="42"/>
  <c r="K51" i="42"/>
  <c r="F51" i="42"/>
  <c r="M50" i="42"/>
  <c r="L50" i="42"/>
  <c r="K50" i="42"/>
  <c r="F50" i="42"/>
  <c r="M49" i="42"/>
  <c r="L49" i="42"/>
  <c r="K49" i="42"/>
  <c r="F49" i="42"/>
  <c r="M48" i="42"/>
  <c r="L48" i="42"/>
  <c r="K48" i="42"/>
  <c r="F48" i="42"/>
  <c r="M47" i="42"/>
  <c r="L47" i="42"/>
  <c r="K47" i="42"/>
  <c r="F47" i="42"/>
  <c r="M46" i="42"/>
  <c r="L46" i="42"/>
  <c r="K46" i="42"/>
  <c r="F46" i="42"/>
  <c r="M45" i="42"/>
  <c r="L45" i="42"/>
  <c r="K45" i="42"/>
  <c r="F45" i="42"/>
  <c r="M44" i="42"/>
  <c r="L44" i="42"/>
  <c r="K44" i="42"/>
  <c r="F44" i="42"/>
  <c r="M43" i="42"/>
  <c r="L43" i="42"/>
  <c r="K43" i="42"/>
  <c r="F43" i="42"/>
  <c r="M42" i="42"/>
  <c r="L42" i="42"/>
  <c r="K42" i="42"/>
  <c r="F42" i="42"/>
  <c r="M41" i="42"/>
  <c r="L41" i="42"/>
  <c r="K41" i="42"/>
  <c r="F41" i="42"/>
  <c r="M40" i="42"/>
  <c r="L40" i="42"/>
  <c r="K40" i="42"/>
  <c r="F40" i="42"/>
  <c r="M39" i="42"/>
  <c r="L39" i="42"/>
  <c r="K39" i="42"/>
  <c r="F39" i="42"/>
  <c r="M38" i="42"/>
  <c r="L38" i="42"/>
  <c r="K38" i="42"/>
  <c r="F38" i="42"/>
  <c r="M37" i="42"/>
  <c r="L37" i="42"/>
  <c r="K37" i="42"/>
  <c r="M36" i="42"/>
  <c r="L36" i="42"/>
  <c r="K36" i="42"/>
  <c r="M35" i="42"/>
  <c r="L35" i="42"/>
  <c r="K35" i="42"/>
  <c r="M34" i="42"/>
  <c r="L34" i="42"/>
  <c r="K34" i="42"/>
  <c r="M33" i="42"/>
  <c r="L33" i="42"/>
  <c r="K33" i="42"/>
  <c r="M32" i="42"/>
  <c r="L32" i="42"/>
  <c r="K32" i="42"/>
  <c r="M31" i="42"/>
  <c r="L31" i="42"/>
  <c r="K31" i="42"/>
  <c r="M30" i="42"/>
  <c r="L30" i="42"/>
  <c r="K30" i="42"/>
  <c r="M29" i="42"/>
  <c r="L29" i="42"/>
  <c r="K29" i="42"/>
  <c r="M28" i="42"/>
  <c r="L28" i="42"/>
  <c r="K28" i="42"/>
  <c r="M27" i="42"/>
  <c r="L27" i="42"/>
  <c r="K27" i="42"/>
  <c r="S27" i="42" s="1"/>
  <c r="M26" i="42"/>
  <c r="L26" i="42"/>
  <c r="K26" i="42"/>
  <c r="M25" i="42"/>
  <c r="L25" i="42"/>
  <c r="K25" i="42"/>
  <c r="M24" i="42"/>
  <c r="L24" i="42"/>
  <c r="K24" i="42"/>
  <c r="M23" i="42"/>
  <c r="L23" i="42"/>
  <c r="K23" i="42"/>
  <c r="M22" i="42"/>
  <c r="L22" i="42"/>
  <c r="K22" i="42"/>
  <c r="M21" i="42"/>
  <c r="L21" i="42"/>
  <c r="K21" i="42"/>
  <c r="M20" i="42"/>
  <c r="L20" i="42"/>
  <c r="K20" i="42"/>
  <c r="M19" i="42"/>
  <c r="L19" i="42"/>
  <c r="K19" i="42"/>
  <c r="M18" i="42"/>
  <c r="S18" i="42" s="1"/>
  <c r="M17" i="42"/>
  <c r="L17" i="42"/>
  <c r="K17" i="42"/>
  <c r="T16" i="42"/>
  <c r="S16" i="42"/>
  <c r="M15" i="42"/>
  <c r="L15" i="42"/>
  <c r="K15" i="42"/>
  <c r="M14" i="42"/>
  <c r="T14" i="42" s="1"/>
  <c r="M13" i="42"/>
  <c r="T12" i="42"/>
  <c r="S12" i="42"/>
  <c r="T11" i="42"/>
  <c r="S11" i="42"/>
  <c r="T10" i="42"/>
  <c r="S10" i="42"/>
  <c r="AC9" i="42"/>
  <c r="T9" i="42"/>
  <c r="S9" i="42"/>
  <c r="T8" i="42"/>
  <c r="S8" i="42"/>
  <c r="T7" i="42"/>
  <c r="S7" i="42"/>
  <c r="T6" i="42"/>
  <c r="S6" i="42"/>
  <c r="U6" i="42" s="1"/>
  <c r="M75" i="41"/>
  <c r="L75" i="41"/>
  <c r="K75" i="41"/>
  <c r="F75" i="41"/>
  <c r="M74" i="41"/>
  <c r="L74" i="41"/>
  <c r="K74" i="41"/>
  <c r="F74" i="41"/>
  <c r="M73" i="41"/>
  <c r="L73" i="41"/>
  <c r="K73" i="41"/>
  <c r="F73" i="41"/>
  <c r="M72" i="41"/>
  <c r="L72" i="41"/>
  <c r="K72" i="41"/>
  <c r="F72" i="41"/>
  <c r="M71" i="41"/>
  <c r="L71" i="41"/>
  <c r="K71" i="41"/>
  <c r="F71" i="41"/>
  <c r="M70" i="41"/>
  <c r="L70" i="41"/>
  <c r="K70" i="41"/>
  <c r="F70" i="41"/>
  <c r="M69" i="41"/>
  <c r="L69" i="41"/>
  <c r="K69" i="41"/>
  <c r="F69" i="41"/>
  <c r="M68" i="41"/>
  <c r="L68" i="41"/>
  <c r="K68" i="41"/>
  <c r="F68" i="41"/>
  <c r="M67" i="41"/>
  <c r="L67" i="41"/>
  <c r="K67" i="41"/>
  <c r="F67" i="41"/>
  <c r="M66" i="41"/>
  <c r="L66" i="41"/>
  <c r="K66" i="41"/>
  <c r="F66" i="41"/>
  <c r="M65" i="41"/>
  <c r="L65" i="41"/>
  <c r="K65" i="41"/>
  <c r="F65" i="41"/>
  <c r="M64" i="41"/>
  <c r="L64" i="41"/>
  <c r="K64" i="41"/>
  <c r="F64" i="41"/>
  <c r="M63" i="41"/>
  <c r="L63" i="41"/>
  <c r="K63" i="41"/>
  <c r="F63" i="41"/>
  <c r="M62" i="41"/>
  <c r="L62" i="41"/>
  <c r="K62" i="41"/>
  <c r="F62" i="41"/>
  <c r="M61" i="41"/>
  <c r="L61" i="41"/>
  <c r="K61" i="41"/>
  <c r="F61" i="41"/>
  <c r="M60" i="41"/>
  <c r="L60" i="41"/>
  <c r="K60" i="41"/>
  <c r="F60" i="41"/>
  <c r="M59" i="41"/>
  <c r="L59" i="41"/>
  <c r="K59" i="41"/>
  <c r="F59" i="41"/>
  <c r="M58" i="41"/>
  <c r="L58" i="41"/>
  <c r="K58" i="41"/>
  <c r="F58" i="41"/>
  <c r="M57" i="41"/>
  <c r="L57" i="41"/>
  <c r="K57" i="41"/>
  <c r="F57" i="41"/>
  <c r="M56" i="41"/>
  <c r="L56" i="41"/>
  <c r="K56" i="41"/>
  <c r="F56" i="41"/>
  <c r="M55" i="41"/>
  <c r="L55" i="41"/>
  <c r="K55" i="41"/>
  <c r="F55" i="41"/>
  <c r="M54" i="41"/>
  <c r="L54" i="41"/>
  <c r="K54" i="41"/>
  <c r="F54" i="41"/>
  <c r="M53" i="41"/>
  <c r="L53" i="41"/>
  <c r="K53" i="41"/>
  <c r="F53" i="41"/>
  <c r="M52" i="41"/>
  <c r="L52" i="41"/>
  <c r="K52" i="41"/>
  <c r="F52" i="41"/>
  <c r="M51" i="41"/>
  <c r="L51" i="41"/>
  <c r="K51" i="41"/>
  <c r="F51" i="41"/>
  <c r="M50" i="41"/>
  <c r="L50" i="41"/>
  <c r="K50" i="41"/>
  <c r="F50" i="41"/>
  <c r="M49" i="41"/>
  <c r="L49" i="41"/>
  <c r="K49" i="41"/>
  <c r="F49" i="41"/>
  <c r="M48" i="41"/>
  <c r="L48" i="41"/>
  <c r="K48" i="41"/>
  <c r="F48" i="41"/>
  <c r="M47" i="41"/>
  <c r="L47" i="41"/>
  <c r="K47" i="41"/>
  <c r="F47" i="41"/>
  <c r="M46" i="41"/>
  <c r="L46" i="41"/>
  <c r="K46" i="41"/>
  <c r="F46" i="41"/>
  <c r="M45" i="41"/>
  <c r="L45" i="41"/>
  <c r="K45" i="41"/>
  <c r="F45" i="41"/>
  <c r="M44" i="41"/>
  <c r="L44" i="41"/>
  <c r="K44" i="41"/>
  <c r="F44" i="41"/>
  <c r="M43" i="41"/>
  <c r="L43" i="41"/>
  <c r="K43" i="41"/>
  <c r="F43" i="41"/>
  <c r="M42" i="41"/>
  <c r="L42" i="41"/>
  <c r="K42" i="41"/>
  <c r="F42" i="41"/>
  <c r="M41" i="41"/>
  <c r="L41" i="41"/>
  <c r="K41" i="41"/>
  <c r="F41" i="41"/>
  <c r="M40" i="41"/>
  <c r="L40" i="41"/>
  <c r="K40" i="41"/>
  <c r="F40" i="41"/>
  <c r="M39" i="41"/>
  <c r="L39" i="41"/>
  <c r="K39" i="41"/>
  <c r="F39" i="41"/>
  <c r="M38" i="41"/>
  <c r="L38" i="41"/>
  <c r="K38" i="41"/>
  <c r="F38" i="41"/>
  <c r="M37" i="41"/>
  <c r="L37" i="41"/>
  <c r="K37" i="41"/>
  <c r="M36" i="41"/>
  <c r="L36" i="41"/>
  <c r="K36" i="41"/>
  <c r="M35" i="41"/>
  <c r="L35" i="41"/>
  <c r="K35" i="41"/>
  <c r="M34" i="41"/>
  <c r="L34" i="41"/>
  <c r="K34" i="41"/>
  <c r="M33" i="41"/>
  <c r="L33" i="41"/>
  <c r="K33" i="41"/>
  <c r="M32" i="41"/>
  <c r="L32" i="41"/>
  <c r="K32" i="41"/>
  <c r="M31" i="41"/>
  <c r="L31" i="41"/>
  <c r="K31" i="41"/>
  <c r="M30" i="41"/>
  <c r="L30" i="41"/>
  <c r="K30" i="41"/>
  <c r="M29" i="41"/>
  <c r="L29" i="41"/>
  <c r="K29" i="41"/>
  <c r="M28" i="41"/>
  <c r="L28" i="41"/>
  <c r="K28" i="41"/>
  <c r="M27" i="41"/>
  <c r="L27" i="41"/>
  <c r="K27" i="41"/>
  <c r="M26" i="41"/>
  <c r="L26" i="41"/>
  <c r="K26" i="41"/>
  <c r="M25" i="41"/>
  <c r="L25" i="41"/>
  <c r="K25" i="41"/>
  <c r="M24" i="41"/>
  <c r="L24" i="41"/>
  <c r="K24" i="41"/>
  <c r="M23" i="41"/>
  <c r="L23" i="41"/>
  <c r="K23" i="41"/>
  <c r="M22" i="41"/>
  <c r="L22" i="41"/>
  <c r="K22" i="41"/>
  <c r="S22" i="41" s="1"/>
  <c r="M21" i="41"/>
  <c r="L21" i="41"/>
  <c r="K21" i="41"/>
  <c r="M20" i="41"/>
  <c r="L20" i="41"/>
  <c r="K20" i="41"/>
  <c r="M19" i="41"/>
  <c r="L19" i="41"/>
  <c r="K19" i="41"/>
  <c r="M18" i="41"/>
  <c r="T18" i="41" s="1"/>
  <c r="M17" i="41"/>
  <c r="L17" i="41"/>
  <c r="K17" i="41"/>
  <c r="T16" i="41"/>
  <c r="S16" i="41"/>
  <c r="M15" i="41"/>
  <c r="L15" i="41"/>
  <c r="K15" i="41"/>
  <c r="M14" i="41"/>
  <c r="T14" i="41" s="1"/>
  <c r="S13" i="41"/>
  <c r="M13" i="41"/>
  <c r="T12" i="41"/>
  <c r="S12" i="41"/>
  <c r="T11" i="41"/>
  <c r="S11" i="41"/>
  <c r="T10" i="41"/>
  <c r="S10" i="41"/>
  <c r="AC9" i="41"/>
  <c r="T9" i="41"/>
  <c r="S9" i="41"/>
  <c r="T8" i="41"/>
  <c r="S8" i="41"/>
  <c r="T7" i="41"/>
  <c r="S7" i="41"/>
  <c r="T6" i="41"/>
  <c r="S6" i="41"/>
  <c r="F18" i="53" l="1"/>
  <c r="J18" i="53" s="1"/>
  <c r="N18" i="53" s="1"/>
  <c r="R18" i="53" s="1"/>
  <c r="B25" i="53"/>
  <c r="F11" i="53"/>
  <c r="J11" i="53" s="1"/>
  <c r="N11" i="53" s="1"/>
  <c r="R11" i="53" s="1"/>
  <c r="B20" i="53"/>
  <c r="T22" i="42"/>
  <c r="S19" i="44"/>
  <c r="T25" i="44"/>
  <c r="T15" i="45"/>
  <c r="S21" i="45"/>
  <c r="S28" i="46"/>
  <c r="S24" i="47"/>
  <c r="S26" i="41"/>
  <c r="T27" i="45"/>
  <c r="S17" i="46"/>
  <c r="S15" i="49"/>
  <c r="T22" i="49"/>
  <c r="S19" i="51"/>
  <c r="T23" i="42"/>
  <c r="T26" i="44"/>
  <c r="T25" i="47"/>
  <c r="S24" i="50"/>
  <c r="T27" i="41"/>
  <c r="U7" i="44"/>
  <c r="U8" i="44" s="1"/>
  <c r="U9" i="44" s="1"/>
  <c r="S28" i="45"/>
  <c r="S24" i="46"/>
  <c r="S28" i="49"/>
  <c r="T15" i="44"/>
  <c r="S21" i="44"/>
  <c r="S19" i="50"/>
  <c r="T25" i="50"/>
  <c r="T15" i="51"/>
  <c r="S28" i="41"/>
  <c r="S19" i="42"/>
  <c r="T25" i="46"/>
  <c r="T27" i="51"/>
  <c r="M77" i="43"/>
  <c r="T26" i="43"/>
  <c r="S24" i="45"/>
  <c r="S28" i="48"/>
  <c r="S28" i="44"/>
  <c r="S15" i="47"/>
  <c r="T29" i="41"/>
  <c r="S20" i="42"/>
  <c r="T15" i="43"/>
  <c r="U8" i="46"/>
  <c r="U9" i="46" s="1"/>
  <c r="S19" i="49"/>
  <c r="U7" i="50"/>
  <c r="U8" i="50" s="1"/>
  <c r="U9" i="50" s="1"/>
  <c r="U10" i="50" s="1"/>
  <c r="U11" i="50" s="1"/>
  <c r="U12" i="50" s="1"/>
  <c r="S28" i="51"/>
  <c r="S17" i="44"/>
  <c r="S23" i="44"/>
  <c r="S19" i="45"/>
  <c r="T25" i="45"/>
  <c r="S21" i="46"/>
  <c r="T25" i="49"/>
  <c r="S21" i="50"/>
  <c r="S28" i="47"/>
  <c r="S24" i="48"/>
  <c r="T27" i="50"/>
  <c r="U7" i="42"/>
  <c r="U8" i="42" s="1"/>
  <c r="U9" i="42" s="1"/>
  <c r="T21" i="42"/>
  <c r="S24" i="44"/>
  <c r="S15" i="46"/>
  <c r="S17" i="47"/>
  <c r="S15" i="50"/>
  <c r="T22" i="50"/>
  <c r="K12" i="52"/>
  <c r="K6" i="52"/>
  <c r="S15" i="44"/>
  <c r="S26" i="42"/>
  <c r="T17" i="44"/>
  <c r="T21" i="44"/>
  <c r="T17" i="45"/>
  <c r="T21" i="45"/>
  <c r="T17" i="46"/>
  <c r="T21" i="46"/>
  <c r="K77" i="47"/>
  <c r="T21" i="47"/>
  <c r="T17" i="48"/>
  <c r="T21" i="48"/>
  <c r="T17" i="49"/>
  <c r="T21" i="49"/>
  <c r="T17" i="50"/>
  <c r="T21" i="50"/>
  <c r="K77" i="51"/>
  <c r="T21" i="51"/>
  <c r="S15" i="42"/>
  <c r="T25" i="43"/>
  <c r="T29" i="43"/>
  <c r="S25" i="44"/>
  <c r="T29" i="44"/>
  <c r="S25" i="45"/>
  <c r="T29" i="45"/>
  <c r="S25" i="46"/>
  <c r="T29" i="46"/>
  <c r="T29" i="47"/>
  <c r="T29" i="48"/>
  <c r="T29" i="49"/>
  <c r="S25" i="50"/>
  <c r="T29" i="50"/>
  <c r="T29" i="51"/>
  <c r="S21" i="43"/>
  <c r="S29" i="45"/>
  <c r="S17" i="48"/>
  <c r="S17" i="49"/>
  <c r="S17" i="50"/>
  <c r="S17" i="51"/>
  <c r="S17" i="43"/>
  <c r="T22" i="44"/>
  <c r="T22" i="45"/>
  <c r="T22" i="46"/>
  <c r="T22" i="47"/>
  <c r="T22" i="48"/>
  <c r="M77" i="48"/>
  <c r="M77" i="49"/>
  <c r="M77" i="50"/>
  <c r="M77" i="51"/>
  <c r="M77" i="47"/>
  <c r="S22" i="44"/>
  <c r="S22" i="45"/>
  <c r="S22" i="46"/>
  <c r="S22" i="47"/>
  <c r="S22" i="48"/>
  <c r="S22" i="49"/>
  <c r="S22" i="50"/>
  <c r="S22" i="51"/>
  <c r="M77" i="45"/>
  <c r="M77" i="46"/>
  <c r="T17" i="42"/>
  <c r="T19" i="44"/>
  <c r="S26" i="44"/>
  <c r="T19" i="45"/>
  <c r="S26" i="45"/>
  <c r="T19" i="46"/>
  <c r="S26" i="46"/>
  <c r="T19" i="47"/>
  <c r="S26" i="47"/>
  <c r="T19" i="48"/>
  <c r="S26" i="48"/>
  <c r="T19" i="49"/>
  <c r="S26" i="49"/>
  <c r="T19" i="50"/>
  <c r="S26" i="50"/>
  <c r="T19" i="51"/>
  <c r="S26" i="51"/>
  <c r="M77" i="44"/>
  <c r="T23" i="44"/>
  <c r="T23" i="45"/>
  <c r="T23" i="46"/>
  <c r="T23" i="47"/>
  <c r="T23" i="48"/>
  <c r="T23" i="49"/>
  <c r="T23" i="50"/>
  <c r="T23" i="51"/>
  <c r="T15" i="46"/>
  <c r="T27" i="46"/>
  <c r="T15" i="47"/>
  <c r="T27" i="47"/>
  <c r="T15" i="48"/>
  <c r="T27" i="48"/>
  <c r="T15" i="49"/>
  <c r="T27" i="49"/>
  <c r="T15" i="50"/>
  <c r="S21" i="41"/>
  <c r="S19" i="43"/>
  <c r="S23" i="43"/>
  <c r="T27" i="43"/>
  <c r="L77" i="44"/>
  <c r="L77" i="45"/>
  <c r="L77" i="46"/>
  <c r="L77" i="47"/>
  <c r="L77" i="48"/>
  <c r="L77" i="49"/>
  <c r="L77" i="50"/>
  <c r="L77" i="51"/>
  <c r="S23" i="50"/>
  <c r="S15" i="51"/>
  <c r="S23" i="51"/>
  <c r="S15" i="45"/>
  <c r="S20" i="44"/>
  <c r="S27" i="44"/>
  <c r="S20" i="45"/>
  <c r="S27" i="45"/>
  <c r="S20" i="46"/>
  <c r="S27" i="46"/>
  <c r="S20" i="47"/>
  <c r="S27" i="47"/>
  <c r="S20" i="48"/>
  <c r="S27" i="48"/>
  <c r="S20" i="49"/>
  <c r="S27" i="49"/>
  <c r="S20" i="50"/>
  <c r="S27" i="50"/>
  <c r="S20" i="51"/>
  <c r="S27" i="51"/>
  <c r="S15" i="41"/>
  <c r="M77" i="41"/>
  <c r="S19" i="41"/>
  <c r="S20" i="41"/>
  <c r="T21" i="41"/>
  <c r="T22" i="41"/>
  <c r="T15" i="41"/>
  <c r="K77" i="41"/>
  <c r="S23" i="41"/>
  <c r="S24" i="41"/>
  <c r="T25" i="41"/>
  <c r="T26" i="41"/>
  <c r="L77" i="41"/>
  <c r="S18" i="41"/>
  <c r="S25" i="41"/>
  <c r="S27" i="41"/>
  <c r="L77" i="43"/>
  <c r="S22" i="43"/>
  <c r="S25" i="43"/>
  <c r="S15" i="43"/>
  <c r="T19" i="43"/>
  <c r="S26" i="43"/>
  <c r="U8" i="43"/>
  <c r="U9" i="43" s="1"/>
  <c r="T17" i="43"/>
  <c r="S20" i="43"/>
  <c r="T21" i="43"/>
  <c r="T22" i="43"/>
  <c r="T23" i="43"/>
  <c r="S27" i="43"/>
  <c r="M77" i="42"/>
  <c r="T15" i="42"/>
  <c r="S21" i="42"/>
  <c r="S24" i="42"/>
  <c r="T25" i="42"/>
  <c r="T26" i="42"/>
  <c r="T27" i="42"/>
  <c r="L77" i="42"/>
  <c r="S22" i="42"/>
  <c r="S25" i="42"/>
  <c r="S28" i="42"/>
  <c r="T29" i="42"/>
  <c r="S17" i="42"/>
  <c r="T19" i="42"/>
  <c r="S23" i="42"/>
  <c r="U10" i="51"/>
  <c r="U11" i="51" s="1"/>
  <c r="U12" i="51" s="1"/>
  <c r="T20" i="51"/>
  <c r="T24" i="51"/>
  <c r="T28" i="51"/>
  <c r="S13" i="51"/>
  <c r="T17" i="51"/>
  <c r="T13" i="51"/>
  <c r="S14" i="51"/>
  <c r="T18" i="51"/>
  <c r="S21" i="51"/>
  <c r="S25" i="51"/>
  <c r="S29" i="51"/>
  <c r="S13" i="50"/>
  <c r="S18" i="50"/>
  <c r="K77" i="50"/>
  <c r="T28" i="50"/>
  <c r="T13" i="50"/>
  <c r="S14" i="50"/>
  <c r="S29" i="50"/>
  <c r="T20" i="50"/>
  <c r="T24" i="50"/>
  <c r="U10" i="49"/>
  <c r="U11" i="49" s="1"/>
  <c r="U12" i="49" s="1"/>
  <c r="T20" i="49"/>
  <c r="T24" i="49"/>
  <c r="T28" i="49"/>
  <c r="S18" i="49"/>
  <c r="K77" i="49"/>
  <c r="T13" i="49"/>
  <c r="S14" i="49"/>
  <c r="S21" i="49"/>
  <c r="S25" i="49"/>
  <c r="S29" i="49"/>
  <c r="S13" i="49"/>
  <c r="U10" i="48"/>
  <c r="U11" i="48" s="1"/>
  <c r="U12" i="48" s="1"/>
  <c r="T20" i="48"/>
  <c r="T28" i="48"/>
  <c r="S13" i="48"/>
  <c r="S18" i="48"/>
  <c r="K77" i="48"/>
  <c r="T13" i="48"/>
  <c r="S14" i="48"/>
  <c r="S21" i="48"/>
  <c r="S25" i="48"/>
  <c r="S29" i="48"/>
  <c r="T24" i="48"/>
  <c r="U10" i="47"/>
  <c r="U11" i="47" s="1"/>
  <c r="U12" i="47" s="1"/>
  <c r="T24" i="47"/>
  <c r="T17" i="47"/>
  <c r="S18" i="47"/>
  <c r="T13" i="47"/>
  <c r="S14" i="47"/>
  <c r="S21" i="47"/>
  <c r="S25" i="47"/>
  <c r="S29" i="47"/>
  <c r="T20" i="47"/>
  <c r="T28" i="47"/>
  <c r="S13" i="47"/>
  <c r="U10" i="46"/>
  <c r="U11" i="46" s="1"/>
  <c r="U12" i="46" s="1"/>
  <c r="S13" i="46"/>
  <c r="S18" i="46"/>
  <c r="K77" i="46"/>
  <c r="T20" i="46"/>
  <c r="T24" i="46"/>
  <c r="T28" i="46"/>
  <c r="T13" i="46"/>
  <c r="S14" i="46"/>
  <c r="S29" i="46"/>
  <c r="U10" i="45"/>
  <c r="U11" i="45" s="1"/>
  <c r="U12" i="45" s="1"/>
  <c r="T20" i="45"/>
  <c r="T24" i="45"/>
  <c r="S18" i="45"/>
  <c r="K77" i="45"/>
  <c r="T13" i="45"/>
  <c r="S14" i="45"/>
  <c r="T28" i="45"/>
  <c r="S13" i="45"/>
  <c r="U10" i="44"/>
  <c r="U11" i="44" s="1"/>
  <c r="U12" i="44" s="1"/>
  <c r="T20" i="44"/>
  <c r="T24" i="44"/>
  <c r="S13" i="44"/>
  <c r="K77" i="44"/>
  <c r="T28" i="44"/>
  <c r="S18" i="44"/>
  <c r="T13" i="44"/>
  <c r="S14" i="44"/>
  <c r="S29" i="44"/>
  <c r="U10" i="43"/>
  <c r="U11" i="43" s="1"/>
  <c r="U12" i="43" s="1"/>
  <c r="T28" i="43"/>
  <c r="K77" i="43"/>
  <c r="T20" i="43"/>
  <c r="S13" i="43"/>
  <c r="S18" i="43"/>
  <c r="T13" i="43"/>
  <c r="S14" i="43"/>
  <c r="S29" i="43"/>
  <c r="T24" i="43"/>
  <c r="U10" i="42"/>
  <c r="U11" i="42" s="1"/>
  <c r="U12" i="42" s="1"/>
  <c r="T20" i="42"/>
  <c r="K77" i="42"/>
  <c r="T13" i="42"/>
  <c r="S14" i="42"/>
  <c r="T18" i="42"/>
  <c r="S29" i="42"/>
  <c r="T24" i="42"/>
  <c r="T28" i="42"/>
  <c r="S13" i="42"/>
  <c r="T17" i="41"/>
  <c r="T19" i="41"/>
  <c r="T23" i="41"/>
  <c r="S17" i="41"/>
  <c r="T20" i="41"/>
  <c r="T24" i="41"/>
  <c r="T28" i="41"/>
  <c r="T13" i="41"/>
  <c r="S29" i="41"/>
  <c r="S14" i="41"/>
  <c r="U6" i="41" s="1"/>
  <c r="U7" i="41" s="1"/>
  <c r="U8" i="41" s="1"/>
  <c r="U9" i="41" s="1"/>
  <c r="U10" i="41" s="1"/>
  <c r="U11" i="41" s="1"/>
  <c r="U12" i="41" s="1"/>
  <c r="U13" i="41" s="1"/>
  <c r="A1" i="30"/>
  <c r="F16" i="53" l="1"/>
  <c r="J16" i="53" s="1"/>
  <c r="N16" i="53" s="1"/>
  <c r="R16" i="53" s="1"/>
  <c r="B27" i="53"/>
  <c r="F20" i="53"/>
  <c r="J20" i="53" s="1"/>
  <c r="N20" i="53" s="1"/>
  <c r="R20" i="53" s="1"/>
  <c r="B32" i="53"/>
  <c r="F25" i="53"/>
  <c r="J25" i="53" s="1"/>
  <c r="N25" i="53" s="1"/>
  <c r="R25" i="53" s="1"/>
  <c r="G7" i="52"/>
  <c r="G15" i="52"/>
  <c r="G23" i="52"/>
  <c r="G31" i="52"/>
  <c r="G39" i="52"/>
  <c r="G38" i="52"/>
  <c r="G8" i="52"/>
  <c r="G16" i="52"/>
  <c r="G24" i="52"/>
  <c r="G32" i="52"/>
  <c r="G40" i="52"/>
  <c r="G30" i="52"/>
  <c r="G9" i="52"/>
  <c r="G17" i="52"/>
  <c r="G25" i="52"/>
  <c r="G33" i="52"/>
  <c r="G41" i="52"/>
  <c r="G22" i="52"/>
  <c r="G10" i="52"/>
  <c r="G18" i="52"/>
  <c r="G26" i="52"/>
  <c r="G34" i="52"/>
  <c r="G42" i="52"/>
  <c r="G14" i="52"/>
  <c r="G11" i="52"/>
  <c r="G19" i="52"/>
  <c r="G27" i="52"/>
  <c r="G35" i="52"/>
  <c r="G43" i="52"/>
  <c r="G12" i="52"/>
  <c r="G20" i="52"/>
  <c r="G28" i="52"/>
  <c r="G36" i="52"/>
  <c r="G44" i="52"/>
  <c r="G13" i="52"/>
  <c r="G21" i="52"/>
  <c r="G29" i="52"/>
  <c r="G37" i="52"/>
  <c r="G45" i="52"/>
  <c r="G46" i="52"/>
  <c r="G6" i="52"/>
  <c r="U13" i="51"/>
  <c r="U14" i="51"/>
  <c r="U15" i="51" s="1"/>
  <c r="U16" i="51" s="1"/>
  <c r="U17" i="51" s="1"/>
  <c r="U18" i="51" s="1"/>
  <c r="U19" i="51" s="1"/>
  <c r="U20" i="51" s="1"/>
  <c r="U21" i="51" s="1"/>
  <c r="U22" i="51" s="1"/>
  <c r="U23" i="51" s="1"/>
  <c r="U24" i="51" s="1"/>
  <c r="U25" i="51" s="1"/>
  <c r="U26" i="51" s="1"/>
  <c r="U27" i="51" s="1"/>
  <c r="U28" i="51" s="1"/>
  <c r="U29" i="51" s="1"/>
  <c r="U13" i="50"/>
  <c r="U14" i="50" s="1"/>
  <c r="U15" i="50" s="1"/>
  <c r="U16" i="50" s="1"/>
  <c r="U17" i="50" s="1"/>
  <c r="U18" i="50" s="1"/>
  <c r="U19" i="50" s="1"/>
  <c r="U20" i="50" s="1"/>
  <c r="U21" i="50" s="1"/>
  <c r="U22" i="50" s="1"/>
  <c r="U23" i="50" s="1"/>
  <c r="U24" i="50" s="1"/>
  <c r="U25" i="50" s="1"/>
  <c r="U26" i="50" s="1"/>
  <c r="U27" i="50" s="1"/>
  <c r="U28" i="50" s="1"/>
  <c r="U29" i="50" s="1"/>
  <c r="U13" i="49"/>
  <c r="U14" i="49" s="1"/>
  <c r="U15" i="49" s="1"/>
  <c r="U16" i="49" s="1"/>
  <c r="U17" i="49" s="1"/>
  <c r="U18" i="49" s="1"/>
  <c r="U19" i="49" s="1"/>
  <c r="U20" i="49" s="1"/>
  <c r="U21" i="49" s="1"/>
  <c r="U22" i="49" s="1"/>
  <c r="U23" i="49" s="1"/>
  <c r="U24" i="49" s="1"/>
  <c r="U25" i="49" s="1"/>
  <c r="U26" i="49" s="1"/>
  <c r="U27" i="49" s="1"/>
  <c r="U28" i="49" s="1"/>
  <c r="U29" i="49" s="1"/>
  <c r="U13" i="48"/>
  <c r="U14" i="48" s="1"/>
  <c r="U15" i="48" s="1"/>
  <c r="U16" i="48" s="1"/>
  <c r="U17" i="48" s="1"/>
  <c r="U18" i="48" s="1"/>
  <c r="U19" i="48" s="1"/>
  <c r="U20" i="48" s="1"/>
  <c r="U21" i="48" s="1"/>
  <c r="U22" i="48" s="1"/>
  <c r="U23" i="48" s="1"/>
  <c r="U24" i="48" s="1"/>
  <c r="U25" i="48" s="1"/>
  <c r="U26" i="48" s="1"/>
  <c r="U27" i="48" s="1"/>
  <c r="U28" i="48" s="1"/>
  <c r="U29" i="48" s="1"/>
  <c r="U13" i="47"/>
  <c r="U14" i="47" s="1"/>
  <c r="U15" i="47" s="1"/>
  <c r="U16" i="47" s="1"/>
  <c r="U17" i="47" s="1"/>
  <c r="U18" i="47" s="1"/>
  <c r="U19" i="47" s="1"/>
  <c r="U20" i="47" s="1"/>
  <c r="U21" i="47" s="1"/>
  <c r="U22" i="47" s="1"/>
  <c r="U23" i="47" s="1"/>
  <c r="U24" i="47" s="1"/>
  <c r="U25" i="47" s="1"/>
  <c r="U26" i="47" s="1"/>
  <c r="U27" i="47" s="1"/>
  <c r="U28" i="47" s="1"/>
  <c r="U29" i="47" s="1"/>
  <c r="U13" i="46"/>
  <c r="U14" i="46" s="1"/>
  <c r="U15" i="46" s="1"/>
  <c r="U16" i="46" s="1"/>
  <c r="U17" i="46" s="1"/>
  <c r="U18" i="46" s="1"/>
  <c r="U19" i="46" s="1"/>
  <c r="U20" i="46" s="1"/>
  <c r="U21" i="46" s="1"/>
  <c r="U22" i="46" s="1"/>
  <c r="U23" i="46" s="1"/>
  <c r="U24" i="46" s="1"/>
  <c r="U25" i="46" s="1"/>
  <c r="U26" i="46" s="1"/>
  <c r="U27" i="46" s="1"/>
  <c r="U28" i="46" s="1"/>
  <c r="U29" i="46" s="1"/>
  <c r="U13" i="45"/>
  <c r="U14" i="45" s="1"/>
  <c r="U15" i="45" s="1"/>
  <c r="U16" i="45" s="1"/>
  <c r="U17" i="45" s="1"/>
  <c r="U18" i="45" s="1"/>
  <c r="U19" i="45" s="1"/>
  <c r="U20" i="45" s="1"/>
  <c r="U21" i="45" s="1"/>
  <c r="U22" i="45" s="1"/>
  <c r="U23" i="45" s="1"/>
  <c r="U24" i="45" s="1"/>
  <c r="U25" i="45" s="1"/>
  <c r="U26" i="45" s="1"/>
  <c r="U27" i="45" s="1"/>
  <c r="U28" i="45" s="1"/>
  <c r="U29" i="45" s="1"/>
  <c r="U13" i="44"/>
  <c r="U14" i="44" s="1"/>
  <c r="U15" i="44" s="1"/>
  <c r="U16" i="44" s="1"/>
  <c r="U17" i="44" s="1"/>
  <c r="U18" i="44" s="1"/>
  <c r="U19" i="44" s="1"/>
  <c r="U20" i="44" s="1"/>
  <c r="U21" i="44" s="1"/>
  <c r="U22" i="44" s="1"/>
  <c r="U23" i="44" s="1"/>
  <c r="U24" i="44" s="1"/>
  <c r="U25" i="44" s="1"/>
  <c r="U26" i="44" s="1"/>
  <c r="U27" i="44" s="1"/>
  <c r="U28" i="44" s="1"/>
  <c r="U29" i="44" s="1"/>
  <c r="U13" i="43"/>
  <c r="U14" i="43" s="1"/>
  <c r="U15" i="43" s="1"/>
  <c r="U16" i="43" s="1"/>
  <c r="U17" i="43" s="1"/>
  <c r="U18" i="43" s="1"/>
  <c r="U19" i="43" s="1"/>
  <c r="U20" i="43" s="1"/>
  <c r="U21" i="43" s="1"/>
  <c r="U22" i="43" s="1"/>
  <c r="U23" i="43" s="1"/>
  <c r="U24" i="43" s="1"/>
  <c r="U25" i="43" s="1"/>
  <c r="U26" i="43" s="1"/>
  <c r="U27" i="43" s="1"/>
  <c r="U28" i="43" s="1"/>
  <c r="U29" i="43" s="1"/>
  <c r="U13" i="42"/>
  <c r="U14" i="42" s="1"/>
  <c r="U15" i="42" s="1"/>
  <c r="U16" i="42" s="1"/>
  <c r="U17" i="42" s="1"/>
  <c r="U18" i="42" s="1"/>
  <c r="U19" i="42" s="1"/>
  <c r="U20" i="42" s="1"/>
  <c r="U21" i="42" s="1"/>
  <c r="U22" i="42" s="1"/>
  <c r="U23" i="42" s="1"/>
  <c r="U24" i="42" s="1"/>
  <c r="U25" i="42" s="1"/>
  <c r="U26" i="42" s="1"/>
  <c r="U27" i="42" s="1"/>
  <c r="U28" i="42" s="1"/>
  <c r="U29" i="42" s="1"/>
  <c r="U14" i="41"/>
  <c r="U15" i="41" s="1"/>
  <c r="U16" i="41" s="1"/>
  <c r="U17" i="41" s="1"/>
  <c r="U18" i="41" s="1"/>
  <c r="U19" i="41" s="1"/>
  <c r="U20" i="41" s="1"/>
  <c r="U21" i="41" s="1"/>
  <c r="U22" i="41" s="1"/>
  <c r="U23" i="41" s="1"/>
  <c r="U24" i="41" s="1"/>
  <c r="U25" i="41" s="1"/>
  <c r="U26" i="41" s="1"/>
  <c r="U27" i="41" s="1"/>
  <c r="U28" i="41" s="1"/>
  <c r="U29" i="41" s="1"/>
  <c r="G8" i="30"/>
  <c r="G19" i="30"/>
  <c r="G30" i="30"/>
  <c r="G14" i="30"/>
  <c r="G26" i="30"/>
  <c r="G24" i="30"/>
  <c r="G23" i="30"/>
  <c r="G25" i="30"/>
  <c r="G34" i="30"/>
  <c r="G33" i="30"/>
  <c r="G15" i="30"/>
  <c r="G31" i="30"/>
  <c r="G32" i="30"/>
  <c r="G27" i="30"/>
  <c r="G22" i="30"/>
  <c r="G10" i="30"/>
  <c r="G11" i="30"/>
  <c r="G18" i="30"/>
  <c r="G13" i="30"/>
  <c r="G29" i="30"/>
  <c r="G17" i="30"/>
  <c r="G12" i="30"/>
  <c r="G28" i="30"/>
  <c r="G21" i="30"/>
  <c r="G20" i="30"/>
  <c r="G16" i="30"/>
  <c r="G35" i="30"/>
  <c r="G36" i="30"/>
  <c r="G37" i="30"/>
  <c r="G38" i="30"/>
  <c r="G39" i="30"/>
  <c r="G40" i="30"/>
  <c r="G41" i="30"/>
  <c r="G42" i="30"/>
  <c r="G43" i="30"/>
  <c r="G44" i="30"/>
  <c r="G45" i="30"/>
  <c r="G46" i="30"/>
  <c r="G47" i="30"/>
  <c r="G48" i="30"/>
  <c r="G49" i="30"/>
  <c r="G50" i="30"/>
  <c r="G51" i="30"/>
  <c r="G52" i="30"/>
  <c r="G53" i="30"/>
  <c r="G54" i="30"/>
  <c r="G55" i="30"/>
  <c r="G56" i="30"/>
  <c r="G57" i="30"/>
  <c r="G58" i="30"/>
  <c r="G59" i="30"/>
  <c r="G60" i="30"/>
  <c r="G61" i="30"/>
  <c r="G62" i="30"/>
  <c r="G63" i="30"/>
  <c r="G64" i="30"/>
  <c r="G65" i="30"/>
  <c r="G66" i="30"/>
  <c r="G67" i="30"/>
  <c r="G68" i="30"/>
  <c r="G69" i="30"/>
  <c r="G70" i="30"/>
  <c r="G71" i="30"/>
  <c r="G72" i="30"/>
  <c r="G73" i="30"/>
  <c r="G74" i="30"/>
  <c r="G75" i="30"/>
  <c r="G76" i="30"/>
  <c r="G77" i="30"/>
  <c r="G78" i="30"/>
  <c r="G79" i="30"/>
  <c r="G80" i="30"/>
  <c r="G81" i="30"/>
  <c r="G82" i="30"/>
  <c r="G9" i="30"/>
  <c r="F32" i="53" l="1"/>
  <c r="J32" i="53" s="1"/>
  <c r="N32" i="53" s="1"/>
  <c r="R32" i="53" s="1"/>
  <c r="B39" i="53"/>
  <c r="F27" i="53"/>
  <c r="J27" i="53" s="1"/>
  <c r="N27" i="53" s="1"/>
  <c r="R27" i="53" s="1"/>
  <c r="B34" i="53"/>
  <c r="B30" i="53"/>
  <c r="V57" i="30"/>
  <c r="V56" i="30"/>
  <c r="V58" i="30"/>
  <c r="V72" i="30"/>
  <c r="V60" i="30"/>
  <c r="V64" i="30"/>
  <c r="V73" i="30"/>
  <c r="V62" i="30"/>
  <c r="V59" i="30"/>
  <c r="V65" i="30"/>
  <c r="V61" i="30"/>
  <c r="V75" i="30"/>
  <c r="V66" i="30"/>
  <c r="V63" i="30"/>
  <c r="V76" i="30"/>
  <c r="V77" i="30"/>
  <c r="V68" i="30"/>
  <c r="V78" i="30"/>
  <c r="V69" i="30"/>
  <c r="V79" i="30"/>
  <c r="V80" i="30"/>
  <c r="V67" i="30"/>
  <c r="V81" i="30"/>
  <c r="V82" i="30"/>
  <c r="V70" i="30"/>
  <c r="V71" i="30"/>
  <c r="V74" i="30"/>
  <c r="V9" i="30"/>
  <c r="V8" i="30"/>
  <c r="V19" i="30"/>
  <c r="V33" i="30"/>
  <c r="V14" i="30"/>
  <c r="V10" i="30"/>
  <c r="V20" i="30"/>
  <c r="V12" i="30"/>
  <c r="V31" i="30"/>
  <c r="V34" i="30"/>
  <c r="V30" i="30"/>
  <c r="V16" i="30"/>
  <c r="V25" i="30"/>
  <c r="V11" i="30"/>
  <c r="V27" i="30"/>
  <c r="V13" i="30"/>
  <c r="V26" i="30"/>
  <c r="V22" i="30"/>
  <c r="V24" i="30"/>
  <c r="V18" i="30"/>
  <c r="V29" i="30"/>
  <c r="V28" i="30"/>
  <c r="V17" i="30"/>
  <c r="V32" i="30"/>
  <c r="V21" i="30"/>
  <c r="V15" i="30"/>
  <c r="V23" i="30"/>
  <c r="V35" i="30"/>
  <c r="V36" i="30"/>
  <c r="V37" i="30"/>
  <c r="V38" i="30"/>
  <c r="V39" i="30"/>
  <c r="V40" i="30"/>
  <c r="V41" i="30"/>
  <c r="V42" i="30"/>
  <c r="V43" i="30"/>
  <c r="V44" i="30"/>
  <c r="V45" i="30"/>
  <c r="V46" i="30"/>
  <c r="V47" i="30"/>
  <c r="V48" i="30"/>
  <c r="V49" i="30"/>
  <c r="V50" i="30"/>
  <c r="V51" i="30"/>
  <c r="V52" i="30"/>
  <c r="V53" i="30"/>
  <c r="V54" i="30"/>
  <c r="V55" i="30"/>
  <c r="F30" i="53" l="1"/>
  <c r="J30" i="53" s="1"/>
  <c r="N30" i="53" s="1"/>
  <c r="R30" i="53" s="1"/>
  <c r="B37" i="53"/>
  <c r="B41" i="53"/>
  <c r="F34" i="53"/>
  <c r="J34" i="53" s="1"/>
  <c r="N34" i="53" s="1"/>
  <c r="R34" i="53" s="1"/>
  <c r="B46" i="53"/>
  <c r="F39" i="53"/>
  <c r="J39" i="53" s="1"/>
  <c r="N39" i="53" s="1"/>
  <c r="R39" i="53" s="1"/>
  <c r="N75" i="24"/>
  <c r="M75" i="24"/>
  <c r="L75" i="24"/>
  <c r="F75" i="24"/>
  <c r="N74" i="24"/>
  <c r="M74" i="24"/>
  <c r="L74" i="24"/>
  <c r="F74" i="24"/>
  <c r="N73" i="24"/>
  <c r="M73" i="24"/>
  <c r="L73" i="24"/>
  <c r="F73" i="24"/>
  <c r="N72" i="24"/>
  <c r="M72" i="24"/>
  <c r="L72" i="24"/>
  <c r="F72" i="24"/>
  <c r="N71" i="24"/>
  <c r="M71" i="24"/>
  <c r="L71" i="24"/>
  <c r="F71" i="24"/>
  <c r="N70" i="24"/>
  <c r="M70" i="24"/>
  <c r="L70" i="24"/>
  <c r="F70" i="24"/>
  <c r="N69" i="24"/>
  <c r="M69" i="24"/>
  <c r="L69" i="24"/>
  <c r="F69" i="24"/>
  <c r="N68" i="24"/>
  <c r="M68" i="24"/>
  <c r="L68" i="24"/>
  <c r="F68" i="24"/>
  <c r="N67" i="24"/>
  <c r="M67" i="24"/>
  <c r="L67" i="24"/>
  <c r="F67" i="24"/>
  <c r="N66" i="24"/>
  <c r="M66" i="24"/>
  <c r="L66" i="24"/>
  <c r="F66" i="24"/>
  <c r="N65" i="24"/>
  <c r="M65" i="24"/>
  <c r="L65" i="24"/>
  <c r="F65" i="24"/>
  <c r="N64" i="24"/>
  <c r="M64" i="24"/>
  <c r="L64" i="24"/>
  <c r="F64" i="24"/>
  <c r="N63" i="24"/>
  <c r="M63" i="24"/>
  <c r="L63" i="24"/>
  <c r="F63" i="24"/>
  <c r="N62" i="24"/>
  <c r="M62" i="24"/>
  <c r="L62" i="24"/>
  <c r="F62" i="24"/>
  <c r="N61" i="24"/>
  <c r="M61" i="24"/>
  <c r="L61" i="24"/>
  <c r="F61" i="24"/>
  <c r="N60" i="24"/>
  <c r="M60" i="24"/>
  <c r="L60" i="24"/>
  <c r="F60" i="24"/>
  <c r="N59" i="24"/>
  <c r="M59" i="24"/>
  <c r="L59" i="24"/>
  <c r="F59" i="24"/>
  <c r="N58" i="24"/>
  <c r="M58" i="24"/>
  <c r="L58" i="24"/>
  <c r="F58" i="24"/>
  <c r="N57" i="24"/>
  <c r="M57" i="24"/>
  <c r="L57" i="24"/>
  <c r="F57" i="24"/>
  <c r="N56" i="24"/>
  <c r="M56" i="24"/>
  <c r="L56" i="24"/>
  <c r="F56" i="24"/>
  <c r="N55" i="24"/>
  <c r="M55" i="24"/>
  <c r="L55" i="24"/>
  <c r="F55" i="24"/>
  <c r="N54" i="24"/>
  <c r="M54" i="24"/>
  <c r="L54" i="24"/>
  <c r="F54" i="24"/>
  <c r="N53" i="24"/>
  <c r="M53" i="24"/>
  <c r="L53" i="24"/>
  <c r="F53" i="24"/>
  <c r="N52" i="24"/>
  <c r="M52" i="24"/>
  <c r="L52" i="24"/>
  <c r="F52" i="24"/>
  <c r="N51" i="24"/>
  <c r="M51" i="24"/>
  <c r="L51" i="24"/>
  <c r="F51" i="24"/>
  <c r="N50" i="24"/>
  <c r="M50" i="24"/>
  <c r="L50" i="24"/>
  <c r="F50" i="24"/>
  <c r="N49" i="24"/>
  <c r="M49" i="24"/>
  <c r="L49" i="24"/>
  <c r="F49" i="24"/>
  <c r="N48" i="24"/>
  <c r="M48" i="24"/>
  <c r="L48" i="24"/>
  <c r="F48" i="24"/>
  <c r="N47" i="24"/>
  <c r="M47" i="24"/>
  <c r="L47" i="24"/>
  <c r="F47" i="24"/>
  <c r="N46" i="24"/>
  <c r="M46" i="24"/>
  <c r="L46" i="24"/>
  <c r="F46" i="24"/>
  <c r="N45" i="24"/>
  <c r="M45" i="24"/>
  <c r="L45" i="24"/>
  <c r="F45" i="24"/>
  <c r="N44" i="24"/>
  <c r="M44" i="24"/>
  <c r="L44" i="24"/>
  <c r="F44" i="24"/>
  <c r="N43" i="24"/>
  <c r="M43" i="24"/>
  <c r="L43" i="24"/>
  <c r="F43" i="24"/>
  <c r="N42" i="24"/>
  <c r="M42" i="24"/>
  <c r="L42" i="24"/>
  <c r="F42" i="24"/>
  <c r="N41" i="24"/>
  <c r="M41" i="24"/>
  <c r="L41" i="24"/>
  <c r="F41" i="24"/>
  <c r="N40" i="24"/>
  <c r="M40" i="24"/>
  <c r="L40" i="24"/>
  <c r="F40" i="24"/>
  <c r="N39" i="24"/>
  <c r="M39" i="24"/>
  <c r="L39" i="24"/>
  <c r="F39" i="24"/>
  <c r="N38" i="24"/>
  <c r="M38" i="24"/>
  <c r="L38" i="24"/>
  <c r="F38" i="24"/>
  <c r="N37" i="24"/>
  <c r="M37" i="24"/>
  <c r="L37" i="24"/>
  <c r="F37" i="24"/>
  <c r="N36" i="24"/>
  <c r="M36" i="24"/>
  <c r="L36" i="24"/>
  <c r="F36" i="24"/>
  <c r="N35" i="24"/>
  <c r="M35" i="24"/>
  <c r="L35" i="24"/>
  <c r="F35" i="24"/>
  <c r="N34" i="24"/>
  <c r="M34" i="24"/>
  <c r="L34" i="24"/>
  <c r="F34" i="24"/>
  <c r="N33" i="24"/>
  <c r="M33" i="24"/>
  <c r="L33" i="24"/>
  <c r="F33" i="24"/>
  <c r="N32" i="24"/>
  <c r="M32" i="24"/>
  <c r="L32" i="24"/>
  <c r="F32" i="24"/>
  <c r="N31" i="24"/>
  <c r="M31" i="24"/>
  <c r="L31" i="24"/>
  <c r="F31" i="24"/>
  <c r="N30" i="24"/>
  <c r="M30" i="24"/>
  <c r="L30" i="24"/>
  <c r="F30" i="24"/>
  <c r="N29" i="24"/>
  <c r="M29" i="24"/>
  <c r="L29" i="24"/>
  <c r="F29" i="24"/>
  <c r="N28" i="24"/>
  <c r="M28" i="24"/>
  <c r="L28" i="24"/>
  <c r="F28" i="24"/>
  <c r="N27" i="24"/>
  <c r="M27" i="24"/>
  <c r="L27" i="24"/>
  <c r="F27" i="24"/>
  <c r="N26" i="24"/>
  <c r="M26" i="24"/>
  <c r="L26" i="24"/>
  <c r="F26" i="24"/>
  <c r="N25" i="24"/>
  <c r="M25" i="24"/>
  <c r="L25" i="24"/>
  <c r="F25" i="24"/>
  <c r="N24" i="24"/>
  <c r="M24" i="24"/>
  <c r="L24" i="24"/>
  <c r="F24" i="24"/>
  <c r="N23" i="24"/>
  <c r="M23" i="24"/>
  <c r="L23" i="24"/>
  <c r="F23" i="24"/>
  <c r="N22" i="24"/>
  <c r="M22" i="24"/>
  <c r="L22" i="24"/>
  <c r="F22" i="24"/>
  <c r="N21" i="24"/>
  <c r="M21" i="24"/>
  <c r="L21" i="24"/>
  <c r="F21" i="24"/>
  <c r="N20" i="24"/>
  <c r="M20" i="24"/>
  <c r="L20" i="24"/>
  <c r="F20" i="24"/>
  <c r="N19" i="24"/>
  <c r="M19" i="24"/>
  <c r="L19" i="24"/>
  <c r="F19" i="24"/>
  <c r="N18" i="24"/>
  <c r="M18" i="24"/>
  <c r="L18" i="24"/>
  <c r="F18" i="24"/>
  <c r="N17" i="24"/>
  <c r="M17" i="24"/>
  <c r="L17" i="24"/>
  <c r="F17" i="24"/>
  <c r="N16" i="24"/>
  <c r="M16" i="24"/>
  <c r="L16" i="24"/>
  <c r="F16" i="24"/>
  <c r="N15" i="24"/>
  <c r="M15" i="24"/>
  <c r="L15" i="24"/>
  <c r="F15" i="24"/>
  <c r="N14" i="24"/>
  <c r="M14" i="24"/>
  <c r="L14" i="24"/>
  <c r="F14" i="24"/>
  <c r="N13" i="24"/>
  <c r="M13" i="24"/>
  <c r="L13" i="24"/>
  <c r="F13" i="24"/>
  <c r="N12" i="24"/>
  <c r="M12" i="24"/>
  <c r="L12" i="24"/>
  <c r="F12" i="24"/>
  <c r="N11" i="24"/>
  <c r="M11" i="24"/>
  <c r="L11" i="24"/>
  <c r="F11" i="24"/>
  <c r="N10" i="24"/>
  <c r="M10" i="24"/>
  <c r="L10" i="24"/>
  <c r="F10" i="24"/>
  <c r="N9" i="24"/>
  <c r="M9" i="24"/>
  <c r="L9" i="24"/>
  <c r="F9" i="24"/>
  <c r="N8" i="24"/>
  <c r="M8" i="24"/>
  <c r="L8" i="24"/>
  <c r="F8" i="24"/>
  <c r="N7" i="24"/>
  <c r="M7" i="24"/>
  <c r="L7" i="24"/>
  <c r="F7" i="24"/>
  <c r="N6" i="24"/>
  <c r="M6" i="24"/>
  <c r="L6" i="24"/>
  <c r="F6" i="24"/>
  <c r="N5" i="24"/>
  <c r="R5" i="24" s="1"/>
  <c r="M5" i="24"/>
  <c r="Q5" i="24" s="1"/>
  <c r="L5" i="24"/>
  <c r="P5" i="24" s="1"/>
  <c r="N75" i="23"/>
  <c r="M75" i="23"/>
  <c r="L75" i="23"/>
  <c r="F75" i="23"/>
  <c r="N74" i="23"/>
  <c r="M74" i="23"/>
  <c r="L74" i="23"/>
  <c r="F74" i="23"/>
  <c r="N73" i="23"/>
  <c r="M73" i="23"/>
  <c r="L73" i="23"/>
  <c r="F73" i="23"/>
  <c r="N72" i="23"/>
  <c r="M72" i="23"/>
  <c r="L72" i="23"/>
  <c r="F72" i="23"/>
  <c r="N71" i="23"/>
  <c r="M71" i="23"/>
  <c r="L71" i="23"/>
  <c r="F71" i="23"/>
  <c r="N70" i="23"/>
  <c r="M70" i="23"/>
  <c r="L70" i="23"/>
  <c r="F70" i="23"/>
  <c r="N69" i="23"/>
  <c r="M69" i="23"/>
  <c r="L69" i="23"/>
  <c r="F69" i="23"/>
  <c r="N68" i="23"/>
  <c r="M68" i="23"/>
  <c r="L68" i="23"/>
  <c r="F68" i="23"/>
  <c r="N67" i="23"/>
  <c r="M67" i="23"/>
  <c r="L67" i="23"/>
  <c r="F67" i="23"/>
  <c r="N66" i="23"/>
  <c r="M66" i="23"/>
  <c r="L66" i="23"/>
  <c r="F66" i="23"/>
  <c r="N65" i="23"/>
  <c r="M65" i="23"/>
  <c r="L65" i="23"/>
  <c r="F65" i="23"/>
  <c r="N64" i="23"/>
  <c r="M64" i="23"/>
  <c r="L64" i="23"/>
  <c r="F64" i="23"/>
  <c r="N63" i="23"/>
  <c r="M63" i="23"/>
  <c r="L63" i="23"/>
  <c r="F63" i="23"/>
  <c r="N62" i="23"/>
  <c r="M62" i="23"/>
  <c r="L62" i="23"/>
  <c r="F62" i="23"/>
  <c r="N61" i="23"/>
  <c r="M61" i="23"/>
  <c r="L61" i="23"/>
  <c r="F61" i="23"/>
  <c r="N60" i="23"/>
  <c r="M60" i="23"/>
  <c r="L60" i="23"/>
  <c r="F60" i="23"/>
  <c r="N59" i="23"/>
  <c r="M59" i="23"/>
  <c r="L59" i="23"/>
  <c r="F59" i="23"/>
  <c r="N58" i="23"/>
  <c r="M58" i="23"/>
  <c r="L58" i="23"/>
  <c r="F58" i="23"/>
  <c r="N57" i="23"/>
  <c r="M57" i="23"/>
  <c r="L57" i="23"/>
  <c r="F57" i="23"/>
  <c r="N56" i="23"/>
  <c r="M56" i="23"/>
  <c r="L56" i="23"/>
  <c r="F56" i="23"/>
  <c r="N55" i="23"/>
  <c r="M55" i="23"/>
  <c r="L55" i="23"/>
  <c r="F55" i="23"/>
  <c r="N54" i="23"/>
  <c r="M54" i="23"/>
  <c r="L54" i="23"/>
  <c r="F54" i="23"/>
  <c r="N53" i="23"/>
  <c r="M53" i="23"/>
  <c r="L53" i="23"/>
  <c r="F53" i="23"/>
  <c r="N52" i="23"/>
  <c r="M52" i="23"/>
  <c r="L52" i="23"/>
  <c r="F52" i="23"/>
  <c r="N51" i="23"/>
  <c r="M51" i="23"/>
  <c r="L51" i="23"/>
  <c r="F51" i="23"/>
  <c r="N50" i="23"/>
  <c r="M50" i="23"/>
  <c r="L50" i="23"/>
  <c r="F50" i="23"/>
  <c r="N49" i="23"/>
  <c r="M49" i="23"/>
  <c r="L49" i="23"/>
  <c r="F49" i="23"/>
  <c r="N48" i="23"/>
  <c r="M48" i="23"/>
  <c r="L48" i="23"/>
  <c r="F48" i="23"/>
  <c r="N47" i="23"/>
  <c r="M47" i="23"/>
  <c r="L47" i="23"/>
  <c r="F47" i="23"/>
  <c r="N46" i="23"/>
  <c r="M46" i="23"/>
  <c r="L46" i="23"/>
  <c r="F46" i="23"/>
  <c r="N45" i="23"/>
  <c r="M45" i="23"/>
  <c r="L45" i="23"/>
  <c r="F45" i="23"/>
  <c r="N44" i="23"/>
  <c r="M44" i="23"/>
  <c r="L44" i="23"/>
  <c r="F44" i="23"/>
  <c r="N43" i="23"/>
  <c r="M43" i="23"/>
  <c r="L43" i="23"/>
  <c r="F43" i="23"/>
  <c r="N42" i="23"/>
  <c r="M42" i="23"/>
  <c r="L42" i="23"/>
  <c r="F42" i="23"/>
  <c r="N41" i="23"/>
  <c r="M41" i="23"/>
  <c r="L41" i="23"/>
  <c r="F41" i="23"/>
  <c r="N40" i="23"/>
  <c r="M40" i="23"/>
  <c r="L40" i="23"/>
  <c r="F40" i="23"/>
  <c r="N39" i="23"/>
  <c r="M39" i="23"/>
  <c r="L39" i="23"/>
  <c r="F39" i="23"/>
  <c r="N38" i="23"/>
  <c r="M38" i="23"/>
  <c r="L38" i="23"/>
  <c r="F38" i="23"/>
  <c r="N37" i="23"/>
  <c r="M37" i="23"/>
  <c r="L37" i="23"/>
  <c r="F37" i="23"/>
  <c r="N36" i="23"/>
  <c r="M36" i="23"/>
  <c r="L36" i="23"/>
  <c r="F36" i="23"/>
  <c r="N35" i="23"/>
  <c r="M35" i="23"/>
  <c r="L35" i="23"/>
  <c r="F35" i="23"/>
  <c r="N34" i="23"/>
  <c r="M34" i="23"/>
  <c r="L34" i="23"/>
  <c r="F34" i="23"/>
  <c r="N33" i="23"/>
  <c r="M33" i="23"/>
  <c r="L33" i="23"/>
  <c r="F33" i="23"/>
  <c r="N32" i="23"/>
  <c r="M32" i="23"/>
  <c r="L32" i="23"/>
  <c r="F32" i="23"/>
  <c r="N31" i="23"/>
  <c r="M31" i="23"/>
  <c r="L31" i="23"/>
  <c r="F31" i="23"/>
  <c r="N30" i="23"/>
  <c r="M30" i="23"/>
  <c r="L30" i="23"/>
  <c r="F30" i="23"/>
  <c r="N29" i="23"/>
  <c r="M29" i="23"/>
  <c r="L29" i="23"/>
  <c r="F29" i="23"/>
  <c r="N28" i="23"/>
  <c r="M28" i="23"/>
  <c r="L28" i="23"/>
  <c r="F28" i="23"/>
  <c r="N27" i="23"/>
  <c r="M27" i="23"/>
  <c r="L27" i="23"/>
  <c r="F27" i="23"/>
  <c r="N26" i="23"/>
  <c r="M26" i="23"/>
  <c r="L26" i="23"/>
  <c r="F26" i="23"/>
  <c r="N25" i="23"/>
  <c r="M25" i="23"/>
  <c r="L25" i="23"/>
  <c r="F25" i="23"/>
  <c r="N24" i="23"/>
  <c r="M24" i="23"/>
  <c r="L24" i="23"/>
  <c r="F24" i="23"/>
  <c r="N23" i="23"/>
  <c r="M23" i="23"/>
  <c r="L23" i="23"/>
  <c r="F23" i="23"/>
  <c r="N22" i="23"/>
  <c r="M22" i="23"/>
  <c r="L22" i="23"/>
  <c r="F22" i="23"/>
  <c r="N21" i="23"/>
  <c r="M21" i="23"/>
  <c r="L21" i="23"/>
  <c r="F21" i="23"/>
  <c r="N20" i="23"/>
  <c r="M20" i="23"/>
  <c r="L20" i="23"/>
  <c r="F20" i="23"/>
  <c r="N19" i="23"/>
  <c r="M19" i="23"/>
  <c r="L19" i="23"/>
  <c r="F19" i="23"/>
  <c r="N18" i="23"/>
  <c r="M18" i="23"/>
  <c r="L18" i="23"/>
  <c r="F18" i="23"/>
  <c r="N17" i="23"/>
  <c r="M17" i="23"/>
  <c r="L17" i="23"/>
  <c r="F17" i="23"/>
  <c r="N16" i="23"/>
  <c r="M16" i="23"/>
  <c r="L16" i="23"/>
  <c r="F16" i="23"/>
  <c r="N15" i="23"/>
  <c r="M15" i="23"/>
  <c r="L15" i="23"/>
  <c r="F15" i="23"/>
  <c r="N14" i="23"/>
  <c r="M14" i="23"/>
  <c r="L14" i="23"/>
  <c r="F14" i="23"/>
  <c r="N13" i="23"/>
  <c r="M13" i="23"/>
  <c r="L13" i="23"/>
  <c r="F13" i="23"/>
  <c r="N12" i="23"/>
  <c r="M12" i="23"/>
  <c r="L12" i="23"/>
  <c r="F12" i="23"/>
  <c r="N11" i="23"/>
  <c r="M11" i="23"/>
  <c r="L11" i="23"/>
  <c r="F11" i="23"/>
  <c r="N10" i="23"/>
  <c r="M10" i="23"/>
  <c r="L10" i="23"/>
  <c r="F10" i="23"/>
  <c r="N9" i="23"/>
  <c r="M9" i="23"/>
  <c r="L9" i="23"/>
  <c r="F9" i="23"/>
  <c r="N8" i="23"/>
  <c r="M8" i="23"/>
  <c r="L8" i="23"/>
  <c r="F8" i="23"/>
  <c r="N7" i="23"/>
  <c r="M7" i="23"/>
  <c r="L7" i="23"/>
  <c r="F7" i="23"/>
  <c r="N6" i="23"/>
  <c r="M6" i="23"/>
  <c r="L6" i="23"/>
  <c r="F6" i="23"/>
  <c r="N5" i="23"/>
  <c r="R5" i="23" s="1"/>
  <c r="M5" i="23"/>
  <c r="Q5" i="23" s="1"/>
  <c r="L5" i="23"/>
  <c r="P5" i="23" s="1"/>
  <c r="N75" i="22"/>
  <c r="M75" i="22"/>
  <c r="L75" i="22"/>
  <c r="F75" i="22"/>
  <c r="N74" i="22"/>
  <c r="M74" i="22"/>
  <c r="L74" i="22"/>
  <c r="F74" i="22"/>
  <c r="N73" i="22"/>
  <c r="M73" i="22"/>
  <c r="L73" i="22"/>
  <c r="F73" i="22"/>
  <c r="N72" i="22"/>
  <c r="M72" i="22"/>
  <c r="L72" i="22"/>
  <c r="F72" i="22"/>
  <c r="N71" i="22"/>
  <c r="M71" i="22"/>
  <c r="L71" i="22"/>
  <c r="F71" i="22"/>
  <c r="N70" i="22"/>
  <c r="M70" i="22"/>
  <c r="L70" i="22"/>
  <c r="F70" i="22"/>
  <c r="N69" i="22"/>
  <c r="M69" i="22"/>
  <c r="L69" i="22"/>
  <c r="F69" i="22"/>
  <c r="N68" i="22"/>
  <c r="M68" i="22"/>
  <c r="L68" i="22"/>
  <c r="F68" i="22"/>
  <c r="N67" i="22"/>
  <c r="M67" i="22"/>
  <c r="L67" i="22"/>
  <c r="F67" i="22"/>
  <c r="N66" i="22"/>
  <c r="M66" i="22"/>
  <c r="L66" i="22"/>
  <c r="F66" i="22"/>
  <c r="N65" i="22"/>
  <c r="M65" i="22"/>
  <c r="L65" i="22"/>
  <c r="F65" i="22"/>
  <c r="N64" i="22"/>
  <c r="M64" i="22"/>
  <c r="L64" i="22"/>
  <c r="F64" i="22"/>
  <c r="N63" i="22"/>
  <c r="M63" i="22"/>
  <c r="L63" i="22"/>
  <c r="F63" i="22"/>
  <c r="N62" i="22"/>
  <c r="M62" i="22"/>
  <c r="L62" i="22"/>
  <c r="F62" i="22"/>
  <c r="N61" i="22"/>
  <c r="M61" i="22"/>
  <c r="L61" i="22"/>
  <c r="F61" i="22"/>
  <c r="N60" i="22"/>
  <c r="M60" i="22"/>
  <c r="L60" i="22"/>
  <c r="F60" i="22"/>
  <c r="N59" i="22"/>
  <c r="M59" i="22"/>
  <c r="L59" i="22"/>
  <c r="F59" i="22"/>
  <c r="N58" i="22"/>
  <c r="M58" i="22"/>
  <c r="L58" i="22"/>
  <c r="F58" i="22"/>
  <c r="N57" i="22"/>
  <c r="M57" i="22"/>
  <c r="L57" i="22"/>
  <c r="F57" i="22"/>
  <c r="N56" i="22"/>
  <c r="M56" i="22"/>
  <c r="L56" i="22"/>
  <c r="F56" i="22"/>
  <c r="N55" i="22"/>
  <c r="M55" i="22"/>
  <c r="L55" i="22"/>
  <c r="F55" i="22"/>
  <c r="N54" i="22"/>
  <c r="M54" i="22"/>
  <c r="L54" i="22"/>
  <c r="F54" i="22"/>
  <c r="N53" i="22"/>
  <c r="M53" i="22"/>
  <c r="L53" i="22"/>
  <c r="F53" i="22"/>
  <c r="N52" i="22"/>
  <c r="M52" i="22"/>
  <c r="L52" i="22"/>
  <c r="F52" i="22"/>
  <c r="N51" i="22"/>
  <c r="M51" i="22"/>
  <c r="L51" i="22"/>
  <c r="F51" i="22"/>
  <c r="N50" i="22"/>
  <c r="M50" i="22"/>
  <c r="L50" i="22"/>
  <c r="F50" i="22"/>
  <c r="N49" i="22"/>
  <c r="M49" i="22"/>
  <c r="L49" i="22"/>
  <c r="F49" i="22"/>
  <c r="N48" i="22"/>
  <c r="M48" i="22"/>
  <c r="L48" i="22"/>
  <c r="F48" i="22"/>
  <c r="N47" i="22"/>
  <c r="M47" i="22"/>
  <c r="L47" i="22"/>
  <c r="F47" i="22"/>
  <c r="N46" i="22"/>
  <c r="M46" i="22"/>
  <c r="L46" i="22"/>
  <c r="F46" i="22"/>
  <c r="N45" i="22"/>
  <c r="M45" i="22"/>
  <c r="L45" i="22"/>
  <c r="F45" i="22"/>
  <c r="N44" i="22"/>
  <c r="M44" i="22"/>
  <c r="L44" i="22"/>
  <c r="F44" i="22"/>
  <c r="N43" i="22"/>
  <c r="M43" i="22"/>
  <c r="L43" i="22"/>
  <c r="F43" i="22"/>
  <c r="N42" i="22"/>
  <c r="M42" i="22"/>
  <c r="L42" i="22"/>
  <c r="F42" i="22"/>
  <c r="N41" i="22"/>
  <c r="M41" i="22"/>
  <c r="L41" i="22"/>
  <c r="F41" i="22"/>
  <c r="N40" i="22"/>
  <c r="M40" i="22"/>
  <c r="L40" i="22"/>
  <c r="F40" i="22"/>
  <c r="N39" i="22"/>
  <c r="M39" i="22"/>
  <c r="L39" i="22"/>
  <c r="F39" i="22"/>
  <c r="N38" i="22"/>
  <c r="M38" i="22"/>
  <c r="L38" i="22"/>
  <c r="F38" i="22"/>
  <c r="N37" i="22"/>
  <c r="M37" i="22"/>
  <c r="L37" i="22"/>
  <c r="F37" i="22"/>
  <c r="N36" i="22"/>
  <c r="M36" i="22"/>
  <c r="L36" i="22"/>
  <c r="F36" i="22"/>
  <c r="N35" i="22"/>
  <c r="M35" i="22"/>
  <c r="L35" i="22"/>
  <c r="F35" i="22"/>
  <c r="N34" i="22"/>
  <c r="M34" i="22"/>
  <c r="L34" i="22"/>
  <c r="F34" i="22"/>
  <c r="N33" i="22"/>
  <c r="M33" i="22"/>
  <c r="L33" i="22"/>
  <c r="F33" i="22"/>
  <c r="N32" i="22"/>
  <c r="M32" i="22"/>
  <c r="L32" i="22"/>
  <c r="F32" i="22"/>
  <c r="N31" i="22"/>
  <c r="M31" i="22"/>
  <c r="L31" i="22"/>
  <c r="F31" i="22"/>
  <c r="N30" i="22"/>
  <c r="M30" i="22"/>
  <c r="L30" i="22"/>
  <c r="F30" i="22"/>
  <c r="N29" i="22"/>
  <c r="M29" i="22"/>
  <c r="L29" i="22"/>
  <c r="F29" i="22"/>
  <c r="N28" i="22"/>
  <c r="M28" i="22"/>
  <c r="L28" i="22"/>
  <c r="F28" i="22"/>
  <c r="N27" i="22"/>
  <c r="M27" i="22"/>
  <c r="L27" i="22"/>
  <c r="F27" i="22"/>
  <c r="N26" i="22"/>
  <c r="M26" i="22"/>
  <c r="L26" i="22"/>
  <c r="F26" i="22"/>
  <c r="N25" i="22"/>
  <c r="M25" i="22"/>
  <c r="L25" i="22"/>
  <c r="F25" i="22"/>
  <c r="N24" i="22"/>
  <c r="M24" i="22"/>
  <c r="L24" i="22"/>
  <c r="F24" i="22"/>
  <c r="N23" i="22"/>
  <c r="M23" i="22"/>
  <c r="L23" i="22"/>
  <c r="F23" i="22"/>
  <c r="N22" i="22"/>
  <c r="M22" i="22"/>
  <c r="L22" i="22"/>
  <c r="F22" i="22"/>
  <c r="N21" i="22"/>
  <c r="M21" i="22"/>
  <c r="L21" i="22"/>
  <c r="F21" i="22"/>
  <c r="N20" i="22"/>
  <c r="M20" i="22"/>
  <c r="L20" i="22"/>
  <c r="F20" i="22"/>
  <c r="N19" i="22"/>
  <c r="M19" i="22"/>
  <c r="L19" i="22"/>
  <c r="F19" i="22"/>
  <c r="N18" i="22"/>
  <c r="M18" i="22"/>
  <c r="L18" i="22"/>
  <c r="F18" i="22"/>
  <c r="N17" i="22"/>
  <c r="M17" i="22"/>
  <c r="L17" i="22"/>
  <c r="F17" i="22"/>
  <c r="N16" i="22"/>
  <c r="M16" i="22"/>
  <c r="L16" i="22"/>
  <c r="F16" i="22"/>
  <c r="N15" i="22"/>
  <c r="M15" i="22"/>
  <c r="L15" i="22"/>
  <c r="F15" i="22"/>
  <c r="N14" i="22"/>
  <c r="M14" i="22"/>
  <c r="L14" i="22"/>
  <c r="F14" i="22"/>
  <c r="N13" i="22"/>
  <c r="M13" i="22"/>
  <c r="L13" i="22"/>
  <c r="F13" i="22"/>
  <c r="N12" i="22"/>
  <c r="M12" i="22"/>
  <c r="L12" i="22"/>
  <c r="F12" i="22"/>
  <c r="N11" i="22"/>
  <c r="M11" i="22"/>
  <c r="L11" i="22"/>
  <c r="F11" i="22"/>
  <c r="N10" i="22"/>
  <c r="M10" i="22"/>
  <c r="L10" i="22"/>
  <c r="F10" i="22"/>
  <c r="N9" i="22"/>
  <c r="M9" i="22"/>
  <c r="L9" i="22"/>
  <c r="F9" i="22"/>
  <c r="N8" i="22"/>
  <c r="M8" i="22"/>
  <c r="L8" i="22"/>
  <c r="F8" i="22"/>
  <c r="N7" i="22"/>
  <c r="M7" i="22"/>
  <c r="L7" i="22"/>
  <c r="F7" i="22"/>
  <c r="N6" i="22"/>
  <c r="M6" i="22"/>
  <c r="L6" i="22"/>
  <c r="F6" i="22"/>
  <c r="Q5" i="22"/>
  <c r="N5" i="22"/>
  <c r="R5" i="22" s="1"/>
  <c r="M5" i="22"/>
  <c r="L5" i="22"/>
  <c r="P5" i="22" s="1"/>
  <c r="N75" i="21"/>
  <c r="M75" i="21"/>
  <c r="L75" i="21"/>
  <c r="F75" i="21"/>
  <c r="N74" i="21"/>
  <c r="M74" i="21"/>
  <c r="L74" i="21"/>
  <c r="F74" i="21"/>
  <c r="N73" i="21"/>
  <c r="M73" i="21"/>
  <c r="L73" i="21"/>
  <c r="F73" i="21"/>
  <c r="N72" i="21"/>
  <c r="M72" i="21"/>
  <c r="L72" i="21"/>
  <c r="F72" i="21"/>
  <c r="N71" i="21"/>
  <c r="M71" i="21"/>
  <c r="L71" i="21"/>
  <c r="F71" i="21"/>
  <c r="N70" i="21"/>
  <c r="M70" i="21"/>
  <c r="L70" i="21"/>
  <c r="F70" i="21"/>
  <c r="N69" i="21"/>
  <c r="M69" i="21"/>
  <c r="L69" i="21"/>
  <c r="F69" i="21"/>
  <c r="N68" i="21"/>
  <c r="M68" i="21"/>
  <c r="L68" i="21"/>
  <c r="F68" i="21"/>
  <c r="N67" i="21"/>
  <c r="M67" i="21"/>
  <c r="L67" i="21"/>
  <c r="F67" i="21"/>
  <c r="N66" i="21"/>
  <c r="M66" i="21"/>
  <c r="L66" i="21"/>
  <c r="F66" i="21"/>
  <c r="N65" i="21"/>
  <c r="M65" i="21"/>
  <c r="L65" i="21"/>
  <c r="F65" i="21"/>
  <c r="N64" i="21"/>
  <c r="M64" i="21"/>
  <c r="L64" i="21"/>
  <c r="F64" i="21"/>
  <c r="N63" i="21"/>
  <c r="M63" i="21"/>
  <c r="L63" i="21"/>
  <c r="F63" i="21"/>
  <c r="N62" i="21"/>
  <c r="M62" i="21"/>
  <c r="L62" i="21"/>
  <c r="F62" i="21"/>
  <c r="N61" i="21"/>
  <c r="M61" i="21"/>
  <c r="L61" i="21"/>
  <c r="F61" i="21"/>
  <c r="N60" i="21"/>
  <c r="M60" i="21"/>
  <c r="L60" i="21"/>
  <c r="F60" i="21"/>
  <c r="N59" i="21"/>
  <c r="M59" i="21"/>
  <c r="L59" i="21"/>
  <c r="F59" i="21"/>
  <c r="N58" i="21"/>
  <c r="M58" i="21"/>
  <c r="L58" i="21"/>
  <c r="F58" i="21"/>
  <c r="N57" i="21"/>
  <c r="M57" i="21"/>
  <c r="L57" i="21"/>
  <c r="F57" i="21"/>
  <c r="N56" i="21"/>
  <c r="M56" i="21"/>
  <c r="L56" i="21"/>
  <c r="F56" i="21"/>
  <c r="N55" i="21"/>
  <c r="M55" i="21"/>
  <c r="L55" i="21"/>
  <c r="F55" i="21"/>
  <c r="N54" i="21"/>
  <c r="M54" i="21"/>
  <c r="L54" i="21"/>
  <c r="F54" i="21"/>
  <c r="N53" i="21"/>
  <c r="M53" i="21"/>
  <c r="L53" i="21"/>
  <c r="F53" i="21"/>
  <c r="N52" i="21"/>
  <c r="M52" i="21"/>
  <c r="L52" i="21"/>
  <c r="F52" i="21"/>
  <c r="N51" i="21"/>
  <c r="M51" i="21"/>
  <c r="L51" i="21"/>
  <c r="F51" i="21"/>
  <c r="N50" i="21"/>
  <c r="M50" i="21"/>
  <c r="L50" i="21"/>
  <c r="F50" i="21"/>
  <c r="N49" i="21"/>
  <c r="M49" i="21"/>
  <c r="L49" i="21"/>
  <c r="F49" i="21"/>
  <c r="N48" i="21"/>
  <c r="M48" i="21"/>
  <c r="L48" i="21"/>
  <c r="F48" i="21"/>
  <c r="N47" i="21"/>
  <c r="M47" i="21"/>
  <c r="L47" i="21"/>
  <c r="F47" i="21"/>
  <c r="N46" i="21"/>
  <c r="M46" i="21"/>
  <c r="L46" i="21"/>
  <c r="F46" i="21"/>
  <c r="N45" i="21"/>
  <c r="M45" i="21"/>
  <c r="L45" i="21"/>
  <c r="F45" i="21"/>
  <c r="N44" i="21"/>
  <c r="M44" i="21"/>
  <c r="L44" i="21"/>
  <c r="F44" i="21"/>
  <c r="N43" i="21"/>
  <c r="M43" i="21"/>
  <c r="L43" i="21"/>
  <c r="F43" i="21"/>
  <c r="N42" i="21"/>
  <c r="M42" i="21"/>
  <c r="L42" i="21"/>
  <c r="F42" i="21"/>
  <c r="N41" i="21"/>
  <c r="M41" i="21"/>
  <c r="L41" i="21"/>
  <c r="F41" i="21"/>
  <c r="N40" i="21"/>
  <c r="M40" i="21"/>
  <c r="L40" i="21"/>
  <c r="F40" i="21"/>
  <c r="N39" i="21"/>
  <c r="M39" i="21"/>
  <c r="L39" i="21"/>
  <c r="F39" i="21"/>
  <c r="N38" i="21"/>
  <c r="M38" i="21"/>
  <c r="L38" i="21"/>
  <c r="F38" i="21"/>
  <c r="N37" i="21"/>
  <c r="M37" i="21"/>
  <c r="L37" i="21"/>
  <c r="F37" i="21"/>
  <c r="N36" i="21"/>
  <c r="M36" i="21"/>
  <c r="L36" i="21"/>
  <c r="F36" i="21"/>
  <c r="N35" i="21"/>
  <c r="M35" i="21"/>
  <c r="L35" i="21"/>
  <c r="F35" i="21"/>
  <c r="N34" i="21"/>
  <c r="M34" i="21"/>
  <c r="L34" i="21"/>
  <c r="F34" i="21"/>
  <c r="N33" i="21"/>
  <c r="M33" i="21"/>
  <c r="L33" i="21"/>
  <c r="F33" i="21"/>
  <c r="N32" i="21"/>
  <c r="M32" i="21"/>
  <c r="L32" i="21"/>
  <c r="F32" i="21"/>
  <c r="N31" i="21"/>
  <c r="M31" i="21"/>
  <c r="L31" i="21"/>
  <c r="F31" i="21"/>
  <c r="N30" i="21"/>
  <c r="M30" i="21"/>
  <c r="L30" i="21"/>
  <c r="F30" i="21"/>
  <c r="N29" i="21"/>
  <c r="M29" i="21"/>
  <c r="L29" i="21"/>
  <c r="F29" i="21"/>
  <c r="N28" i="21"/>
  <c r="M28" i="21"/>
  <c r="L28" i="21"/>
  <c r="F28" i="21"/>
  <c r="N27" i="21"/>
  <c r="M27" i="21"/>
  <c r="L27" i="21"/>
  <c r="F27" i="21"/>
  <c r="N26" i="21"/>
  <c r="M26" i="21"/>
  <c r="L26" i="21"/>
  <c r="F26" i="21"/>
  <c r="N25" i="21"/>
  <c r="M25" i="21"/>
  <c r="L25" i="21"/>
  <c r="F25" i="21"/>
  <c r="N24" i="21"/>
  <c r="M24" i="21"/>
  <c r="L24" i="21"/>
  <c r="F24" i="21"/>
  <c r="N23" i="21"/>
  <c r="M23" i="21"/>
  <c r="L23" i="21"/>
  <c r="F23" i="21"/>
  <c r="N22" i="21"/>
  <c r="M22" i="21"/>
  <c r="L22" i="21"/>
  <c r="F22" i="21"/>
  <c r="N21" i="21"/>
  <c r="M21" i="21"/>
  <c r="L21" i="21"/>
  <c r="F21" i="21"/>
  <c r="N20" i="21"/>
  <c r="M20" i="21"/>
  <c r="L20" i="21"/>
  <c r="F20" i="21"/>
  <c r="N19" i="21"/>
  <c r="M19" i="21"/>
  <c r="L19" i="21"/>
  <c r="F19" i="21"/>
  <c r="N18" i="21"/>
  <c r="M18" i="21"/>
  <c r="L18" i="21"/>
  <c r="F18" i="21"/>
  <c r="N17" i="21"/>
  <c r="M17" i="21"/>
  <c r="L17" i="21"/>
  <c r="F17" i="21"/>
  <c r="N16" i="21"/>
  <c r="M16" i="21"/>
  <c r="L16" i="21"/>
  <c r="F16" i="21"/>
  <c r="N15" i="21"/>
  <c r="M15" i="21"/>
  <c r="L15" i="21"/>
  <c r="F15" i="21"/>
  <c r="N14" i="21"/>
  <c r="M14" i="21"/>
  <c r="L14" i="21"/>
  <c r="F14" i="21"/>
  <c r="N13" i="21"/>
  <c r="M13" i="21"/>
  <c r="L13" i="21"/>
  <c r="F13" i="21"/>
  <c r="N12" i="21"/>
  <c r="M12" i="21"/>
  <c r="L12" i="21"/>
  <c r="F12" i="21"/>
  <c r="N11" i="21"/>
  <c r="M11" i="21"/>
  <c r="L11" i="21"/>
  <c r="F11" i="21"/>
  <c r="N10" i="21"/>
  <c r="M10" i="21"/>
  <c r="L10" i="21"/>
  <c r="F10" i="21"/>
  <c r="N9" i="21"/>
  <c r="M9" i="21"/>
  <c r="L9" i="21"/>
  <c r="F9" i="21"/>
  <c r="N8" i="21"/>
  <c r="M8" i="21"/>
  <c r="L8" i="21"/>
  <c r="F8" i="21"/>
  <c r="N7" i="21"/>
  <c r="M7" i="21"/>
  <c r="L7" i="21"/>
  <c r="F7" i="21"/>
  <c r="N6" i="21"/>
  <c r="M6" i="21"/>
  <c r="L6" i="21"/>
  <c r="F6" i="21"/>
  <c r="R5" i="21"/>
  <c r="N5" i="21"/>
  <c r="M5" i="21"/>
  <c r="Q5" i="21" s="1"/>
  <c r="L5" i="21"/>
  <c r="P5" i="21" s="1"/>
  <c r="N75" i="20"/>
  <c r="M75" i="20"/>
  <c r="L75" i="20"/>
  <c r="F75" i="20"/>
  <c r="N74" i="20"/>
  <c r="M74" i="20"/>
  <c r="L74" i="20"/>
  <c r="F74" i="20"/>
  <c r="N73" i="20"/>
  <c r="M73" i="20"/>
  <c r="L73" i="20"/>
  <c r="F73" i="20"/>
  <c r="N72" i="20"/>
  <c r="M72" i="20"/>
  <c r="L72" i="20"/>
  <c r="F72" i="20"/>
  <c r="N71" i="20"/>
  <c r="M71" i="20"/>
  <c r="L71" i="20"/>
  <c r="F71" i="20"/>
  <c r="N70" i="20"/>
  <c r="M70" i="20"/>
  <c r="L70" i="20"/>
  <c r="F70" i="20"/>
  <c r="N69" i="20"/>
  <c r="M69" i="20"/>
  <c r="L69" i="20"/>
  <c r="F69" i="20"/>
  <c r="N68" i="20"/>
  <c r="M68" i="20"/>
  <c r="L68" i="20"/>
  <c r="F68" i="20"/>
  <c r="N67" i="20"/>
  <c r="M67" i="20"/>
  <c r="L67" i="20"/>
  <c r="F67" i="20"/>
  <c r="N66" i="20"/>
  <c r="M66" i="20"/>
  <c r="L66" i="20"/>
  <c r="F66" i="20"/>
  <c r="N65" i="20"/>
  <c r="M65" i="20"/>
  <c r="L65" i="20"/>
  <c r="F65" i="20"/>
  <c r="N64" i="20"/>
  <c r="M64" i="20"/>
  <c r="L64" i="20"/>
  <c r="F64" i="20"/>
  <c r="N63" i="20"/>
  <c r="M63" i="20"/>
  <c r="L63" i="20"/>
  <c r="F63" i="20"/>
  <c r="N62" i="20"/>
  <c r="M62" i="20"/>
  <c r="L62" i="20"/>
  <c r="F62" i="20"/>
  <c r="N61" i="20"/>
  <c r="M61" i="20"/>
  <c r="L61" i="20"/>
  <c r="F61" i="20"/>
  <c r="N60" i="20"/>
  <c r="M60" i="20"/>
  <c r="L60" i="20"/>
  <c r="F60" i="20"/>
  <c r="N59" i="20"/>
  <c r="M59" i="20"/>
  <c r="L59" i="20"/>
  <c r="F59" i="20"/>
  <c r="N58" i="20"/>
  <c r="M58" i="20"/>
  <c r="L58" i="20"/>
  <c r="F58" i="20"/>
  <c r="N57" i="20"/>
  <c r="M57" i="20"/>
  <c r="L57" i="20"/>
  <c r="F57" i="20"/>
  <c r="N56" i="20"/>
  <c r="M56" i="20"/>
  <c r="L56" i="20"/>
  <c r="F56" i="20"/>
  <c r="N55" i="20"/>
  <c r="M55" i="20"/>
  <c r="L55" i="20"/>
  <c r="F55" i="20"/>
  <c r="N54" i="20"/>
  <c r="M54" i="20"/>
  <c r="L54" i="20"/>
  <c r="F54" i="20"/>
  <c r="N53" i="20"/>
  <c r="M53" i="20"/>
  <c r="L53" i="20"/>
  <c r="F53" i="20"/>
  <c r="N52" i="20"/>
  <c r="M52" i="20"/>
  <c r="L52" i="20"/>
  <c r="F52" i="20"/>
  <c r="N51" i="20"/>
  <c r="M51" i="20"/>
  <c r="L51" i="20"/>
  <c r="F51" i="20"/>
  <c r="N50" i="20"/>
  <c r="M50" i="20"/>
  <c r="L50" i="20"/>
  <c r="F50" i="20"/>
  <c r="N49" i="20"/>
  <c r="M49" i="20"/>
  <c r="L49" i="20"/>
  <c r="F49" i="20"/>
  <c r="N48" i="20"/>
  <c r="M48" i="20"/>
  <c r="L48" i="20"/>
  <c r="F48" i="20"/>
  <c r="N47" i="20"/>
  <c r="M47" i="20"/>
  <c r="L47" i="20"/>
  <c r="F47" i="20"/>
  <c r="N46" i="20"/>
  <c r="M46" i="20"/>
  <c r="L46" i="20"/>
  <c r="F46" i="20"/>
  <c r="N45" i="20"/>
  <c r="M45" i="20"/>
  <c r="L45" i="20"/>
  <c r="F45" i="20"/>
  <c r="N44" i="20"/>
  <c r="M44" i="20"/>
  <c r="L44" i="20"/>
  <c r="F44" i="20"/>
  <c r="N43" i="20"/>
  <c r="M43" i="20"/>
  <c r="L43" i="20"/>
  <c r="F43" i="20"/>
  <c r="N42" i="20"/>
  <c r="M42" i="20"/>
  <c r="L42" i="20"/>
  <c r="F42" i="20"/>
  <c r="N41" i="20"/>
  <c r="M41" i="20"/>
  <c r="L41" i="20"/>
  <c r="F41" i="20"/>
  <c r="N40" i="20"/>
  <c r="M40" i="20"/>
  <c r="L40" i="20"/>
  <c r="F40" i="20"/>
  <c r="N39" i="20"/>
  <c r="M39" i="20"/>
  <c r="L39" i="20"/>
  <c r="F39" i="20"/>
  <c r="N38" i="20"/>
  <c r="M38" i="20"/>
  <c r="L38" i="20"/>
  <c r="F38" i="20"/>
  <c r="N37" i="20"/>
  <c r="M37" i="20"/>
  <c r="L37" i="20"/>
  <c r="F37" i="20"/>
  <c r="N36" i="20"/>
  <c r="M36" i="20"/>
  <c r="L36" i="20"/>
  <c r="F36" i="20"/>
  <c r="N35" i="20"/>
  <c r="M35" i="20"/>
  <c r="L35" i="20"/>
  <c r="F35" i="20"/>
  <c r="N34" i="20"/>
  <c r="M34" i="20"/>
  <c r="L34" i="20"/>
  <c r="F34" i="20"/>
  <c r="N33" i="20"/>
  <c r="M33" i="20"/>
  <c r="L33" i="20"/>
  <c r="F33" i="20"/>
  <c r="N32" i="20"/>
  <c r="M32" i="20"/>
  <c r="L32" i="20"/>
  <c r="F32" i="20"/>
  <c r="N31" i="20"/>
  <c r="M31" i="20"/>
  <c r="L31" i="20"/>
  <c r="F31" i="20"/>
  <c r="N30" i="20"/>
  <c r="M30" i="20"/>
  <c r="L30" i="20"/>
  <c r="F30" i="20"/>
  <c r="N29" i="20"/>
  <c r="M29" i="20"/>
  <c r="L29" i="20"/>
  <c r="F29" i="20"/>
  <c r="N28" i="20"/>
  <c r="M28" i="20"/>
  <c r="L28" i="20"/>
  <c r="F28" i="20"/>
  <c r="N27" i="20"/>
  <c r="M27" i="20"/>
  <c r="L27" i="20"/>
  <c r="F27" i="20"/>
  <c r="N26" i="20"/>
  <c r="M26" i="20"/>
  <c r="L26" i="20"/>
  <c r="F26" i="20"/>
  <c r="N25" i="20"/>
  <c r="M25" i="20"/>
  <c r="L25" i="20"/>
  <c r="F25" i="20"/>
  <c r="N24" i="20"/>
  <c r="M24" i="20"/>
  <c r="L24" i="20"/>
  <c r="F24" i="20"/>
  <c r="N23" i="20"/>
  <c r="M23" i="20"/>
  <c r="L23" i="20"/>
  <c r="F23" i="20"/>
  <c r="N22" i="20"/>
  <c r="M22" i="20"/>
  <c r="L22" i="20"/>
  <c r="F22" i="20"/>
  <c r="N21" i="20"/>
  <c r="M21" i="20"/>
  <c r="L21" i="20"/>
  <c r="F21" i="20"/>
  <c r="N20" i="20"/>
  <c r="M20" i="20"/>
  <c r="L20" i="20"/>
  <c r="F20" i="20"/>
  <c r="N19" i="20"/>
  <c r="M19" i="20"/>
  <c r="L19" i="20"/>
  <c r="F19" i="20"/>
  <c r="N18" i="20"/>
  <c r="M18" i="20"/>
  <c r="L18" i="20"/>
  <c r="F18" i="20"/>
  <c r="N17" i="20"/>
  <c r="M17" i="20"/>
  <c r="L17" i="20"/>
  <c r="F17" i="20"/>
  <c r="N16" i="20"/>
  <c r="M16" i="20"/>
  <c r="L16" i="20"/>
  <c r="F16" i="20"/>
  <c r="N15" i="20"/>
  <c r="M15" i="20"/>
  <c r="L15" i="20"/>
  <c r="F15" i="20"/>
  <c r="N14" i="20"/>
  <c r="M14" i="20"/>
  <c r="L14" i="20"/>
  <c r="F14" i="20"/>
  <c r="N13" i="20"/>
  <c r="M13" i="20"/>
  <c r="L13" i="20"/>
  <c r="F13" i="20"/>
  <c r="N12" i="20"/>
  <c r="M12" i="20"/>
  <c r="L12" i="20"/>
  <c r="F12" i="20"/>
  <c r="N11" i="20"/>
  <c r="M11" i="20"/>
  <c r="L11" i="20"/>
  <c r="F11" i="20"/>
  <c r="N10" i="20"/>
  <c r="M10" i="20"/>
  <c r="L10" i="20"/>
  <c r="F10" i="20"/>
  <c r="N9" i="20"/>
  <c r="M9" i="20"/>
  <c r="L9" i="20"/>
  <c r="F9" i="20"/>
  <c r="N8" i="20"/>
  <c r="M8" i="20"/>
  <c r="L8" i="20"/>
  <c r="F8" i="20"/>
  <c r="N7" i="20"/>
  <c r="M7" i="20"/>
  <c r="L7" i="20"/>
  <c r="F7" i="20"/>
  <c r="N6" i="20"/>
  <c r="M6" i="20"/>
  <c r="L6" i="20"/>
  <c r="F6" i="20"/>
  <c r="N5" i="20"/>
  <c r="R5" i="20" s="1"/>
  <c r="M5" i="20"/>
  <c r="Q5" i="20" s="1"/>
  <c r="L5" i="20"/>
  <c r="P5" i="20" s="1"/>
  <c r="N75" i="19"/>
  <c r="M75" i="19"/>
  <c r="L75" i="19"/>
  <c r="F75" i="19"/>
  <c r="N74" i="19"/>
  <c r="M74" i="19"/>
  <c r="L74" i="19"/>
  <c r="F74" i="19"/>
  <c r="N73" i="19"/>
  <c r="M73" i="19"/>
  <c r="L73" i="19"/>
  <c r="F73" i="19"/>
  <c r="N72" i="19"/>
  <c r="M72" i="19"/>
  <c r="L72" i="19"/>
  <c r="F72" i="19"/>
  <c r="N71" i="19"/>
  <c r="M71" i="19"/>
  <c r="L71" i="19"/>
  <c r="F71" i="19"/>
  <c r="N70" i="19"/>
  <c r="M70" i="19"/>
  <c r="L70" i="19"/>
  <c r="F70" i="19"/>
  <c r="N69" i="19"/>
  <c r="M69" i="19"/>
  <c r="L69" i="19"/>
  <c r="F69" i="19"/>
  <c r="N68" i="19"/>
  <c r="M68" i="19"/>
  <c r="L68" i="19"/>
  <c r="F68" i="19"/>
  <c r="N67" i="19"/>
  <c r="M67" i="19"/>
  <c r="L67" i="19"/>
  <c r="F67" i="19"/>
  <c r="N66" i="19"/>
  <c r="M66" i="19"/>
  <c r="L66" i="19"/>
  <c r="F66" i="19"/>
  <c r="N65" i="19"/>
  <c r="M65" i="19"/>
  <c r="L65" i="19"/>
  <c r="F65" i="19"/>
  <c r="N64" i="19"/>
  <c r="M64" i="19"/>
  <c r="L64" i="19"/>
  <c r="F64" i="19"/>
  <c r="N63" i="19"/>
  <c r="M63" i="19"/>
  <c r="L63" i="19"/>
  <c r="F63" i="19"/>
  <c r="N62" i="19"/>
  <c r="M62" i="19"/>
  <c r="L62" i="19"/>
  <c r="F62" i="19"/>
  <c r="N61" i="19"/>
  <c r="M61" i="19"/>
  <c r="L61" i="19"/>
  <c r="F61" i="19"/>
  <c r="N60" i="19"/>
  <c r="M60" i="19"/>
  <c r="L60" i="19"/>
  <c r="F60" i="19"/>
  <c r="N59" i="19"/>
  <c r="M59" i="19"/>
  <c r="L59" i="19"/>
  <c r="F59" i="19"/>
  <c r="N58" i="19"/>
  <c r="M58" i="19"/>
  <c r="L58" i="19"/>
  <c r="F58" i="19"/>
  <c r="N57" i="19"/>
  <c r="M57" i="19"/>
  <c r="L57" i="19"/>
  <c r="F57" i="19"/>
  <c r="N56" i="19"/>
  <c r="M56" i="19"/>
  <c r="L56" i="19"/>
  <c r="F56" i="19"/>
  <c r="N55" i="19"/>
  <c r="M55" i="19"/>
  <c r="L55" i="19"/>
  <c r="F55" i="19"/>
  <c r="N54" i="19"/>
  <c r="M54" i="19"/>
  <c r="L54" i="19"/>
  <c r="F54" i="19"/>
  <c r="N53" i="19"/>
  <c r="M53" i="19"/>
  <c r="L53" i="19"/>
  <c r="F53" i="19"/>
  <c r="N52" i="19"/>
  <c r="M52" i="19"/>
  <c r="L52" i="19"/>
  <c r="F52" i="19"/>
  <c r="N51" i="19"/>
  <c r="M51" i="19"/>
  <c r="L51" i="19"/>
  <c r="F51" i="19"/>
  <c r="N50" i="19"/>
  <c r="M50" i="19"/>
  <c r="L50" i="19"/>
  <c r="F50" i="19"/>
  <c r="N49" i="19"/>
  <c r="M49" i="19"/>
  <c r="L49" i="19"/>
  <c r="F49" i="19"/>
  <c r="N48" i="19"/>
  <c r="M48" i="19"/>
  <c r="L48" i="19"/>
  <c r="F48" i="19"/>
  <c r="N47" i="19"/>
  <c r="M47" i="19"/>
  <c r="L47" i="19"/>
  <c r="F47" i="19"/>
  <c r="N46" i="19"/>
  <c r="M46" i="19"/>
  <c r="L46" i="19"/>
  <c r="F46" i="19"/>
  <c r="N45" i="19"/>
  <c r="M45" i="19"/>
  <c r="L45" i="19"/>
  <c r="F45" i="19"/>
  <c r="N44" i="19"/>
  <c r="M44" i="19"/>
  <c r="L44" i="19"/>
  <c r="F44" i="19"/>
  <c r="N43" i="19"/>
  <c r="M43" i="19"/>
  <c r="L43" i="19"/>
  <c r="F43" i="19"/>
  <c r="N42" i="19"/>
  <c r="M42" i="19"/>
  <c r="L42" i="19"/>
  <c r="F42" i="19"/>
  <c r="N41" i="19"/>
  <c r="M41" i="19"/>
  <c r="L41" i="19"/>
  <c r="F41" i="19"/>
  <c r="N40" i="19"/>
  <c r="M40" i="19"/>
  <c r="L40" i="19"/>
  <c r="F40" i="19"/>
  <c r="N39" i="19"/>
  <c r="M39" i="19"/>
  <c r="L39" i="19"/>
  <c r="F39" i="19"/>
  <c r="N38" i="19"/>
  <c r="M38" i="19"/>
  <c r="L38" i="19"/>
  <c r="F38" i="19"/>
  <c r="N37" i="19"/>
  <c r="M37" i="19"/>
  <c r="L37" i="19"/>
  <c r="F37" i="19"/>
  <c r="N36" i="19"/>
  <c r="M36" i="19"/>
  <c r="L36" i="19"/>
  <c r="F36" i="19"/>
  <c r="N35" i="19"/>
  <c r="M35" i="19"/>
  <c r="L35" i="19"/>
  <c r="F35" i="19"/>
  <c r="N34" i="19"/>
  <c r="M34" i="19"/>
  <c r="L34" i="19"/>
  <c r="F34" i="19"/>
  <c r="N33" i="19"/>
  <c r="M33" i="19"/>
  <c r="L33" i="19"/>
  <c r="F33" i="19"/>
  <c r="N32" i="19"/>
  <c r="M32" i="19"/>
  <c r="L32" i="19"/>
  <c r="F32" i="19"/>
  <c r="N31" i="19"/>
  <c r="M31" i="19"/>
  <c r="L31" i="19"/>
  <c r="F31" i="19"/>
  <c r="N30" i="19"/>
  <c r="M30" i="19"/>
  <c r="L30" i="19"/>
  <c r="F30" i="19"/>
  <c r="N29" i="19"/>
  <c r="M29" i="19"/>
  <c r="L29" i="19"/>
  <c r="F29" i="19"/>
  <c r="N28" i="19"/>
  <c r="M28" i="19"/>
  <c r="L28" i="19"/>
  <c r="F28" i="19"/>
  <c r="N27" i="19"/>
  <c r="M27" i="19"/>
  <c r="L27" i="19"/>
  <c r="F27" i="19"/>
  <c r="N26" i="19"/>
  <c r="M26" i="19"/>
  <c r="L26" i="19"/>
  <c r="F26" i="19"/>
  <c r="N25" i="19"/>
  <c r="M25" i="19"/>
  <c r="L25" i="19"/>
  <c r="F25" i="19"/>
  <c r="N24" i="19"/>
  <c r="M24" i="19"/>
  <c r="L24" i="19"/>
  <c r="F24" i="19"/>
  <c r="N23" i="19"/>
  <c r="M23" i="19"/>
  <c r="L23" i="19"/>
  <c r="F23" i="19"/>
  <c r="N22" i="19"/>
  <c r="M22" i="19"/>
  <c r="L22" i="19"/>
  <c r="F22" i="19"/>
  <c r="N21" i="19"/>
  <c r="M21" i="19"/>
  <c r="L21" i="19"/>
  <c r="F21" i="19"/>
  <c r="N20" i="19"/>
  <c r="M20" i="19"/>
  <c r="L20" i="19"/>
  <c r="F20" i="19"/>
  <c r="N19" i="19"/>
  <c r="M19" i="19"/>
  <c r="L19" i="19"/>
  <c r="F19" i="19"/>
  <c r="N18" i="19"/>
  <c r="M18" i="19"/>
  <c r="L18" i="19"/>
  <c r="F18" i="19"/>
  <c r="N17" i="19"/>
  <c r="M17" i="19"/>
  <c r="L17" i="19"/>
  <c r="F17" i="19"/>
  <c r="N16" i="19"/>
  <c r="M16" i="19"/>
  <c r="L16" i="19"/>
  <c r="F16" i="19"/>
  <c r="N15" i="19"/>
  <c r="M15" i="19"/>
  <c r="L15" i="19"/>
  <c r="F15" i="19"/>
  <c r="N14" i="19"/>
  <c r="M14" i="19"/>
  <c r="L14" i="19"/>
  <c r="F14" i="19"/>
  <c r="N13" i="19"/>
  <c r="M13" i="19"/>
  <c r="L13" i="19"/>
  <c r="F13" i="19"/>
  <c r="N12" i="19"/>
  <c r="M12" i="19"/>
  <c r="L12" i="19"/>
  <c r="F12" i="19"/>
  <c r="N11" i="19"/>
  <c r="M11" i="19"/>
  <c r="L11" i="19"/>
  <c r="F11" i="19"/>
  <c r="N10" i="19"/>
  <c r="M10" i="19"/>
  <c r="L10" i="19"/>
  <c r="F10" i="19"/>
  <c r="N9" i="19"/>
  <c r="M9" i="19"/>
  <c r="L9" i="19"/>
  <c r="F9" i="19"/>
  <c r="N8" i="19"/>
  <c r="M8" i="19"/>
  <c r="L8" i="19"/>
  <c r="F8" i="19"/>
  <c r="N7" i="19"/>
  <c r="M7" i="19"/>
  <c r="L7" i="19"/>
  <c r="F7" i="19"/>
  <c r="N6" i="19"/>
  <c r="M6" i="19"/>
  <c r="L6" i="19"/>
  <c r="F6" i="19"/>
  <c r="Q5" i="19"/>
  <c r="N5" i="19"/>
  <c r="R5" i="19" s="1"/>
  <c r="M5" i="19"/>
  <c r="L5" i="19"/>
  <c r="P5" i="19" s="1"/>
  <c r="N75" i="18"/>
  <c r="M75" i="18"/>
  <c r="L75" i="18"/>
  <c r="F75" i="18"/>
  <c r="N74" i="18"/>
  <c r="M74" i="18"/>
  <c r="L74" i="18"/>
  <c r="F74" i="18"/>
  <c r="N73" i="18"/>
  <c r="M73" i="18"/>
  <c r="L73" i="18"/>
  <c r="F73" i="18"/>
  <c r="N72" i="18"/>
  <c r="M72" i="18"/>
  <c r="L72" i="18"/>
  <c r="F72" i="18"/>
  <c r="N71" i="18"/>
  <c r="M71" i="18"/>
  <c r="L71" i="18"/>
  <c r="F71" i="18"/>
  <c r="N70" i="18"/>
  <c r="M70" i="18"/>
  <c r="L70" i="18"/>
  <c r="F70" i="18"/>
  <c r="N69" i="18"/>
  <c r="M69" i="18"/>
  <c r="L69" i="18"/>
  <c r="F69" i="18"/>
  <c r="N68" i="18"/>
  <c r="M68" i="18"/>
  <c r="L68" i="18"/>
  <c r="F68" i="18"/>
  <c r="N67" i="18"/>
  <c r="M67" i="18"/>
  <c r="L67" i="18"/>
  <c r="F67" i="18"/>
  <c r="N66" i="18"/>
  <c r="M66" i="18"/>
  <c r="L66" i="18"/>
  <c r="F66" i="18"/>
  <c r="N65" i="18"/>
  <c r="M65" i="18"/>
  <c r="L65" i="18"/>
  <c r="F65" i="18"/>
  <c r="N64" i="18"/>
  <c r="M64" i="18"/>
  <c r="L64" i="18"/>
  <c r="F64" i="18"/>
  <c r="N63" i="18"/>
  <c r="M63" i="18"/>
  <c r="L63" i="18"/>
  <c r="F63" i="18"/>
  <c r="N62" i="18"/>
  <c r="M62" i="18"/>
  <c r="L62" i="18"/>
  <c r="F62" i="18"/>
  <c r="N61" i="18"/>
  <c r="M61" i="18"/>
  <c r="L61" i="18"/>
  <c r="F61" i="18"/>
  <c r="N60" i="18"/>
  <c r="M60" i="18"/>
  <c r="L60" i="18"/>
  <c r="F60" i="18"/>
  <c r="N59" i="18"/>
  <c r="M59" i="18"/>
  <c r="L59" i="18"/>
  <c r="F59" i="18"/>
  <c r="N58" i="18"/>
  <c r="M58" i="18"/>
  <c r="L58" i="18"/>
  <c r="F58" i="18"/>
  <c r="N57" i="18"/>
  <c r="M57" i="18"/>
  <c r="L57" i="18"/>
  <c r="F57" i="18"/>
  <c r="N56" i="18"/>
  <c r="M56" i="18"/>
  <c r="L56" i="18"/>
  <c r="F56" i="18"/>
  <c r="N55" i="18"/>
  <c r="M55" i="18"/>
  <c r="L55" i="18"/>
  <c r="F55" i="18"/>
  <c r="N54" i="18"/>
  <c r="M54" i="18"/>
  <c r="L54" i="18"/>
  <c r="F54" i="18"/>
  <c r="N53" i="18"/>
  <c r="M53" i="18"/>
  <c r="L53" i="18"/>
  <c r="F53" i="18"/>
  <c r="N52" i="18"/>
  <c r="M52" i="18"/>
  <c r="L52" i="18"/>
  <c r="F52" i="18"/>
  <c r="N51" i="18"/>
  <c r="M51" i="18"/>
  <c r="L51" i="18"/>
  <c r="F51" i="18"/>
  <c r="N50" i="18"/>
  <c r="M50" i="18"/>
  <c r="L50" i="18"/>
  <c r="F50" i="18"/>
  <c r="N49" i="18"/>
  <c r="M49" i="18"/>
  <c r="L49" i="18"/>
  <c r="F49" i="18"/>
  <c r="N48" i="18"/>
  <c r="M48" i="18"/>
  <c r="L48" i="18"/>
  <c r="F48" i="18"/>
  <c r="N47" i="18"/>
  <c r="M47" i="18"/>
  <c r="L47" i="18"/>
  <c r="F47" i="18"/>
  <c r="N46" i="18"/>
  <c r="M46" i="18"/>
  <c r="L46" i="18"/>
  <c r="F46" i="18"/>
  <c r="N45" i="18"/>
  <c r="M45" i="18"/>
  <c r="L45" i="18"/>
  <c r="F45" i="18"/>
  <c r="N44" i="18"/>
  <c r="M44" i="18"/>
  <c r="L44" i="18"/>
  <c r="F44" i="18"/>
  <c r="N43" i="18"/>
  <c r="M43" i="18"/>
  <c r="L43" i="18"/>
  <c r="F43" i="18"/>
  <c r="N42" i="18"/>
  <c r="M42" i="18"/>
  <c r="L42" i="18"/>
  <c r="F42" i="18"/>
  <c r="N41" i="18"/>
  <c r="M41" i="18"/>
  <c r="L41" i="18"/>
  <c r="F41" i="18"/>
  <c r="N40" i="18"/>
  <c r="M40" i="18"/>
  <c r="L40" i="18"/>
  <c r="F40" i="18"/>
  <c r="N39" i="18"/>
  <c r="M39" i="18"/>
  <c r="L39" i="18"/>
  <c r="F39" i="18"/>
  <c r="N38" i="18"/>
  <c r="M38" i="18"/>
  <c r="L38" i="18"/>
  <c r="F38" i="18"/>
  <c r="N37" i="18"/>
  <c r="M37" i="18"/>
  <c r="L37" i="18"/>
  <c r="F37" i="18"/>
  <c r="N36" i="18"/>
  <c r="M36" i="18"/>
  <c r="L36" i="18"/>
  <c r="F36" i="18"/>
  <c r="N35" i="18"/>
  <c r="M35" i="18"/>
  <c r="L35" i="18"/>
  <c r="F35" i="18"/>
  <c r="N34" i="18"/>
  <c r="M34" i="18"/>
  <c r="L34" i="18"/>
  <c r="F34" i="18"/>
  <c r="N33" i="18"/>
  <c r="M33" i="18"/>
  <c r="L33" i="18"/>
  <c r="F33" i="18"/>
  <c r="N32" i="18"/>
  <c r="M32" i="18"/>
  <c r="L32" i="18"/>
  <c r="F32" i="18"/>
  <c r="N31" i="18"/>
  <c r="M31" i="18"/>
  <c r="L31" i="18"/>
  <c r="F31" i="18"/>
  <c r="N30" i="18"/>
  <c r="M30" i="18"/>
  <c r="L30" i="18"/>
  <c r="F30" i="18"/>
  <c r="N29" i="18"/>
  <c r="M29" i="18"/>
  <c r="L29" i="18"/>
  <c r="F29" i="18"/>
  <c r="N28" i="18"/>
  <c r="M28" i="18"/>
  <c r="L28" i="18"/>
  <c r="F28" i="18"/>
  <c r="N27" i="18"/>
  <c r="M27" i="18"/>
  <c r="L27" i="18"/>
  <c r="F27" i="18"/>
  <c r="N26" i="18"/>
  <c r="M26" i="18"/>
  <c r="L26" i="18"/>
  <c r="F26" i="18"/>
  <c r="N25" i="18"/>
  <c r="M25" i="18"/>
  <c r="L25" i="18"/>
  <c r="F25" i="18"/>
  <c r="N24" i="18"/>
  <c r="M24" i="18"/>
  <c r="L24" i="18"/>
  <c r="F24" i="18"/>
  <c r="N23" i="18"/>
  <c r="M23" i="18"/>
  <c r="L23" i="18"/>
  <c r="F23" i="18"/>
  <c r="N22" i="18"/>
  <c r="M22" i="18"/>
  <c r="L22" i="18"/>
  <c r="F22" i="18"/>
  <c r="N21" i="18"/>
  <c r="M21" i="18"/>
  <c r="L21" i="18"/>
  <c r="F21" i="18"/>
  <c r="N20" i="18"/>
  <c r="M20" i="18"/>
  <c r="L20" i="18"/>
  <c r="F20" i="18"/>
  <c r="N19" i="18"/>
  <c r="M19" i="18"/>
  <c r="L19" i="18"/>
  <c r="F19" i="18"/>
  <c r="N18" i="18"/>
  <c r="M18" i="18"/>
  <c r="L18" i="18"/>
  <c r="F18" i="18"/>
  <c r="N17" i="18"/>
  <c r="M17" i="18"/>
  <c r="L17" i="18"/>
  <c r="F17" i="18"/>
  <c r="N16" i="18"/>
  <c r="M16" i="18"/>
  <c r="L16" i="18"/>
  <c r="F16" i="18"/>
  <c r="N15" i="18"/>
  <c r="M15" i="18"/>
  <c r="L15" i="18"/>
  <c r="F15" i="18"/>
  <c r="N14" i="18"/>
  <c r="M14" i="18"/>
  <c r="L14" i="18"/>
  <c r="F14" i="18"/>
  <c r="N13" i="18"/>
  <c r="M13" i="18"/>
  <c r="L13" i="18"/>
  <c r="F13" i="18"/>
  <c r="N12" i="18"/>
  <c r="M12" i="18"/>
  <c r="L12" i="18"/>
  <c r="F12" i="18"/>
  <c r="N11" i="18"/>
  <c r="M11" i="18"/>
  <c r="L11" i="18"/>
  <c r="F11" i="18"/>
  <c r="N10" i="18"/>
  <c r="M10" i="18"/>
  <c r="L10" i="18"/>
  <c r="F10" i="18"/>
  <c r="N9" i="18"/>
  <c r="M9" i="18"/>
  <c r="L9" i="18"/>
  <c r="F9" i="18"/>
  <c r="N8" i="18"/>
  <c r="M8" i="18"/>
  <c r="L8" i="18"/>
  <c r="F8" i="18"/>
  <c r="N7" i="18"/>
  <c r="M7" i="18"/>
  <c r="L7" i="18"/>
  <c r="F7" i="18"/>
  <c r="N6" i="18"/>
  <c r="M6" i="18"/>
  <c r="L6" i="18"/>
  <c r="F6" i="18"/>
  <c r="Q5" i="18"/>
  <c r="N5" i="18"/>
  <c r="R5" i="18" s="1"/>
  <c r="M5" i="18"/>
  <c r="L5" i="18"/>
  <c r="P5" i="18" s="1"/>
  <c r="N75" i="17"/>
  <c r="M75" i="17"/>
  <c r="L75" i="17"/>
  <c r="F75" i="17"/>
  <c r="N74" i="17"/>
  <c r="M74" i="17"/>
  <c r="L74" i="17"/>
  <c r="F74" i="17"/>
  <c r="N73" i="17"/>
  <c r="M73" i="17"/>
  <c r="L73" i="17"/>
  <c r="F73" i="17"/>
  <c r="N72" i="17"/>
  <c r="M72" i="17"/>
  <c r="L72" i="17"/>
  <c r="F72" i="17"/>
  <c r="N71" i="17"/>
  <c r="M71" i="17"/>
  <c r="L71" i="17"/>
  <c r="F71" i="17"/>
  <c r="N70" i="17"/>
  <c r="M70" i="17"/>
  <c r="L70" i="17"/>
  <c r="F70" i="17"/>
  <c r="N69" i="17"/>
  <c r="M69" i="17"/>
  <c r="L69" i="17"/>
  <c r="F69" i="17"/>
  <c r="N68" i="17"/>
  <c r="M68" i="17"/>
  <c r="L68" i="17"/>
  <c r="F68" i="17"/>
  <c r="N67" i="17"/>
  <c r="M67" i="17"/>
  <c r="L67" i="17"/>
  <c r="F67" i="17"/>
  <c r="N66" i="17"/>
  <c r="M66" i="17"/>
  <c r="L66" i="17"/>
  <c r="F66" i="17"/>
  <c r="N65" i="17"/>
  <c r="M65" i="17"/>
  <c r="L65" i="17"/>
  <c r="F65" i="17"/>
  <c r="N64" i="17"/>
  <c r="M64" i="17"/>
  <c r="L64" i="17"/>
  <c r="F64" i="17"/>
  <c r="N63" i="17"/>
  <c r="M63" i="17"/>
  <c r="L63" i="17"/>
  <c r="F63" i="17"/>
  <c r="N62" i="17"/>
  <c r="M62" i="17"/>
  <c r="L62" i="17"/>
  <c r="F62" i="17"/>
  <c r="N61" i="17"/>
  <c r="M61" i="17"/>
  <c r="L61" i="17"/>
  <c r="F61" i="17"/>
  <c r="N60" i="17"/>
  <c r="M60" i="17"/>
  <c r="L60" i="17"/>
  <c r="F60" i="17"/>
  <c r="N59" i="17"/>
  <c r="M59" i="17"/>
  <c r="L59" i="17"/>
  <c r="F59" i="17"/>
  <c r="N58" i="17"/>
  <c r="M58" i="17"/>
  <c r="L58" i="17"/>
  <c r="F58" i="17"/>
  <c r="N57" i="17"/>
  <c r="M57" i="17"/>
  <c r="L57" i="17"/>
  <c r="F57" i="17"/>
  <c r="N56" i="17"/>
  <c r="M56" i="17"/>
  <c r="L56" i="17"/>
  <c r="F56" i="17"/>
  <c r="N55" i="17"/>
  <c r="M55" i="17"/>
  <c r="L55" i="17"/>
  <c r="F55" i="17"/>
  <c r="N54" i="17"/>
  <c r="M54" i="17"/>
  <c r="L54" i="17"/>
  <c r="F54" i="17"/>
  <c r="N53" i="17"/>
  <c r="M53" i="17"/>
  <c r="L53" i="17"/>
  <c r="F53" i="17"/>
  <c r="N52" i="17"/>
  <c r="M52" i="17"/>
  <c r="L52" i="17"/>
  <c r="F52" i="17"/>
  <c r="N51" i="17"/>
  <c r="M51" i="17"/>
  <c r="L51" i="17"/>
  <c r="F51" i="17"/>
  <c r="N50" i="17"/>
  <c r="M50" i="17"/>
  <c r="L50" i="17"/>
  <c r="F50" i="17"/>
  <c r="N49" i="17"/>
  <c r="M49" i="17"/>
  <c r="L49" i="17"/>
  <c r="F49" i="17"/>
  <c r="N48" i="17"/>
  <c r="M48" i="17"/>
  <c r="L48" i="17"/>
  <c r="F48" i="17"/>
  <c r="N47" i="17"/>
  <c r="M47" i="17"/>
  <c r="L47" i="17"/>
  <c r="F47" i="17"/>
  <c r="N46" i="17"/>
  <c r="M46" i="17"/>
  <c r="L46" i="17"/>
  <c r="F46" i="17"/>
  <c r="N45" i="17"/>
  <c r="M45" i="17"/>
  <c r="L45" i="17"/>
  <c r="F45" i="17"/>
  <c r="N44" i="17"/>
  <c r="M44" i="17"/>
  <c r="L44" i="17"/>
  <c r="F44" i="17"/>
  <c r="N43" i="17"/>
  <c r="M43" i="17"/>
  <c r="L43" i="17"/>
  <c r="F43" i="17"/>
  <c r="N42" i="17"/>
  <c r="M42" i="17"/>
  <c r="L42" i="17"/>
  <c r="F42" i="17"/>
  <c r="N41" i="17"/>
  <c r="M41" i="17"/>
  <c r="L41" i="17"/>
  <c r="F41" i="17"/>
  <c r="N40" i="17"/>
  <c r="M40" i="17"/>
  <c r="L40" i="17"/>
  <c r="F40" i="17"/>
  <c r="N39" i="17"/>
  <c r="M39" i="17"/>
  <c r="L39" i="17"/>
  <c r="F39" i="17"/>
  <c r="N38" i="17"/>
  <c r="M38" i="17"/>
  <c r="L38" i="17"/>
  <c r="F38" i="17"/>
  <c r="N37" i="17"/>
  <c r="M37" i="17"/>
  <c r="L37" i="17"/>
  <c r="F37" i="17"/>
  <c r="N36" i="17"/>
  <c r="M36" i="17"/>
  <c r="L36" i="17"/>
  <c r="F36" i="17"/>
  <c r="N35" i="17"/>
  <c r="M35" i="17"/>
  <c r="L35" i="17"/>
  <c r="F35" i="17"/>
  <c r="N34" i="17"/>
  <c r="M34" i="17"/>
  <c r="L34" i="17"/>
  <c r="F34" i="17"/>
  <c r="N33" i="17"/>
  <c r="M33" i="17"/>
  <c r="L33" i="17"/>
  <c r="F33" i="17"/>
  <c r="N32" i="17"/>
  <c r="M32" i="17"/>
  <c r="L32" i="17"/>
  <c r="F32" i="17"/>
  <c r="N31" i="17"/>
  <c r="M31" i="17"/>
  <c r="L31" i="17"/>
  <c r="F31" i="17"/>
  <c r="N30" i="17"/>
  <c r="M30" i="17"/>
  <c r="L30" i="17"/>
  <c r="F30" i="17"/>
  <c r="N29" i="17"/>
  <c r="M29" i="17"/>
  <c r="L29" i="17"/>
  <c r="F29" i="17"/>
  <c r="N28" i="17"/>
  <c r="M28" i="17"/>
  <c r="L28" i="17"/>
  <c r="F28" i="17"/>
  <c r="N27" i="17"/>
  <c r="M27" i="17"/>
  <c r="L27" i="17"/>
  <c r="F27" i="17"/>
  <c r="N26" i="17"/>
  <c r="M26" i="17"/>
  <c r="L26" i="17"/>
  <c r="F26" i="17"/>
  <c r="N25" i="17"/>
  <c r="M25" i="17"/>
  <c r="L25" i="17"/>
  <c r="F25" i="17"/>
  <c r="N24" i="17"/>
  <c r="M24" i="17"/>
  <c r="L24" i="17"/>
  <c r="F24" i="17"/>
  <c r="N23" i="17"/>
  <c r="M23" i="17"/>
  <c r="L23" i="17"/>
  <c r="F23" i="17"/>
  <c r="N22" i="17"/>
  <c r="M22" i="17"/>
  <c r="L22" i="17"/>
  <c r="F22" i="17"/>
  <c r="N21" i="17"/>
  <c r="M21" i="17"/>
  <c r="L21" i="17"/>
  <c r="F21" i="17"/>
  <c r="N20" i="17"/>
  <c r="M20" i="17"/>
  <c r="L20" i="17"/>
  <c r="F20" i="17"/>
  <c r="N19" i="17"/>
  <c r="M19" i="17"/>
  <c r="L19" i="17"/>
  <c r="F19" i="17"/>
  <c r="N18" i="17"/>
  <c r="M18" i="17"/>
  <c r="L18" i="17"/>
  <c r="F18" i="17"/>
  <c r="N17" i="17"/>
  <c r="M17" i="17"/>
  <c r="L17" i="17"/>
  <c r="F17" i="17"/>
  <c r="N16" i="17"/>
  <c r="M16" i="17"/>
  <c r="L16" i="17"/>
  <c r="F16" i="17"/>
  <c r="N15" i="17"/>
  <c r="M15" i="17"/>
  <c r="L15" i="17"/>
  <c r="F15" i="17"/>
  <c r="N14" i="17"/>
  <c r="M14" i="17"/>
  <c r="L14" i="17"/>
  <c r="F14" i="17"/>
  <c r="N13" i="17"/>
  <c r="M13" i="17"/>
  <c r="L13" i="17"/>
  <c r="F13" i="17"/>
  <c r="N12" i="17"/>
  <c r="M12" i="17"/>
  <c r="L12" i="17"/>
  <c r="F12" i="17"/>
  <c r="N11" i="17"/>
  <c r="M11" i="17"/>
  <c r="L11" i="17"/>
  <c r="F11" i="17"/>
  <c r="N10" i="17"/>
  <c r="M10" i="17"/>
  <c r="L10" i="17"/>
  <c r="F10" i="17"/>
  <c r="N9" i="17"/>
  <c r="M9" i="17"/>
  <c r="L9" i="17"/>
  <c r="F9" i="17"/>
  <c r="N8" i="17"/>
  <c r="M8" i="17"/>
  <c r="L8" i="17"/>
  <c r="F8" i="17"/>
  <c r="N7" i="17"/>
  <c r="M7" i="17"/>
  <c r="L7" i="17"/>
  <c r="F7" i="17"/>
  <c r="N6" i="17"/>
  <c r="N77" i="17" s="1"/>
  <c r="R6" i="17" s="1"/>
  <c r="M6" i="17"/>
  <c r="M77" i="17" s="1"/>
  <c r="Q6" i="17" s="1"/>
  <c r="L6" i="17"/>
  <c r="L77" i="17" s="1"/>
  <c r="P6" i="17" s="1"/>
  <c r="R5" i="17"/>
  <c r="N5" i="17"/>
  <c r="M5" i="17"/>
  <c r="Q5" i="17" s="1"/>
  <c r="L5" i="17"/>
  <c r="P5" i="17" s="1"/>
  <c r="B55" i="53" l="1"/>
  <c r="F46" i="53"/>
  <c r="J46" i="53" s="1"/>
  <c r="N46" i="53" s="1"/>
  <c r="R46" i="53" s="1"/>
  <c r="B48" i="53"/>
  <c r="F41" i="53"/>
  <c r="J41" i="53" s="1"/>
  <c r="N41" i="53" s="1"/>
  <c r="R41" i="53" s="1"/>
  <c r="B44" i="53"/>
  <c r="F37" i="53"/>
  <c r="J37" i="53" s="1"/>
  <c r="N37" i="53" s="1"/>
  <c r="R37" i="53" s="1"/>
  <c r="N77" i="18"/>
  <c r="R6" i="18" s="1"/>
  <c r="M77" i="22"/>
  <c r="Q6" i="22" s="1"/>
  <c r="L77" i="20"/>
  <c r="P6" i="20" s="1"/>
  <c r="M77" i="24"/>
  <c r="Q6" i="24" s="1"/>
  <c r="M77" i="20"/>
  <c r="Q6" i="20" s="1"/>
  <c r="N77" i="22"/>
  <c r="R6" i="22" s="1"/>
  <c r="L77" i="21"/>
  <c r="P6" i="21" s="1"/>
  <c r="M77" i="21"/>
  <c r="Q6" i="21" s="1"/>
  <c r="N77" i="21"/>
  <c r="R6" i="21" s="1"/>
  <c r="L77" i="19"/>
  <c r="P6" i="19" s="1"/>
  <c r="N77" i="20"/>
  <c r="R6" i="20" s="1"/>
  <c r="M77" i="19"/>
  <c r="Q6" i="19" s="1"/>
  <c r="L77" i="18"/>
  <c r="P6" i="18" s="1"/>
  <c r="N77" i="19"/>
  <c r="R6" i="19" s="1"/>
  <c r="L77" i="24"/>
  <c r="P6" i="24" s="1"/>
  <c r="M77" i="18"/>
  <c r="Q6" i="18" s="1"/>
  <c r="L77" i="23"/>
  <c r="P6" i="23" s="1"/>
  <c r="M77" i="23"/>
  <c r="Q6" i="23" s="1"/>
  <c r="N77" i="23"/>
  <c r="R6" i="23" s="1"/>
  <c r="N77" i="24"/>
  <c r="R6" i="24" s="1"/>
  <c r="L77" i="22"/>
  <c r="P6" i="22" s="1"/>
  <c r="I20" i="9"/>
  <c r="F55" i="53" l="1"/>
  <c r="J55" i="53" s="1"/>
  <c r="N55" i="53" s="1"/>
  <c r="R55" i="53" s="1"/>
  <c r="B62" i="53"/>
  <c r="F44" i="53"/>
  <c r="J44" i="53" s="1"/>
  <c r="N44" i="53" s="1"/>
  <c r="R44" i="53" s="1"/>
  <c r="B53" i="53"/>
  <c r="F48" i="53"/>
  <c r="J48" i="53" s="1"/>
  <c r="N48" i="53" s="1"/>
  <c r="R48" i="53" s="1"/>
  <c r="B57" i="53"/>
  <c r="AC9" i="10"/>
  <c r="L6" i="2"/>
  <c r="F6" i="2"/>
  <c r="S7" i="10"/>
  <c r="S6" i="10"/>
  <c r="B64" i="53" l="1"/>
  <c r="F57" i="53"/>
  <c r="J57" i="53" s="1"/>
  <c r="N57" i="53" s="1"/>
  <c r="R57" i="53" s="1"/>
  <c r="B60" i="53"/>
  <c r="F53" i="53"/>
  <c r="J53" i="53" s="1"/>
  <c r="N53" i="53" s="1"/>
  <c r="R53" i="53" s="1"/>
  <c r="B69" i="53"/>
  <c r="F62" i="53"/>
  <c r="J62" i="53" s="1"/>
  <c r="N62" i="53" s="1"/>
  <c r="R62" i="53" s="1"/>
  <c r="F6" i="41"/>
  <c r="F6" i="43"/>
  <c r="F6" i="42"/>
  <c r="F6" i="45"/>
  <c r="F6" i="44"/>
  <c r="F6" i="51"/>
  <c r="F6" i="50"/>
  <c r="F6" i="49"/>
  <c r="F6" i="48"/>
  <c r="F6" i="47"/>
  <c r="F6" i="46"/>
  <c r="F6" i="10"/>
  <c r="M75" i="10"/>
  <c r="L75" i="10"/>
  <c r="K75" i="10"/>
  <c r="F75" i="10"/>
  <c r="M74" i="10"/>
  <c r="L74" i="10"/>
  <c r="K74" i="10"/>
  <c r="F74" i="10"/>
  <c r="M73" i="10"/>
  <c r="L73" i="10"/>
  <c r="K73" i="10"/>
  <c r="F73" i="10"/>
  <c r="M72" i="10"/>
  <c r="L72" i="10"/>
  <c r="K72" i="10"/>
  <c r="F72" i="10"/>
  <c r="M71" i="10"/>
  <c r="L71" i="10"/>
  <c r="K71" i="10"/>
  <c r="F71" i="10"/>
  <c r="M70" i="10"/>
  <c r="L70" i="10"/>
  <c r="K70" i="10"/>
  <c r="F70" i="10"/>
  <c r="M69" i="10"/>
  <c r="L69" i="10"/>
  <c r="K69" i="10"/>
  <c r="F69" i="10"/>
  <c r="M68" i="10"/>
  <c r="L68" i="10"/>
  <c r="K68" i="10"/>
  <c r="F68" i="10"/>
  <c r="M67" i="10"/>
  <c r="L67" i="10"/>
  <c r="K67" i="10"/>
  <c r="F67" i="10"/>
  <c r="M66" i="10"/>
  <c r="L66" i="10"/>
  <c r="K66" i="10"/>
  <c r="F66" i="10"/>
  <c r="M65" i="10"/>
  <c r="L65" i="10"/>
  <c r="K65" i="10"/>
  <c r="F65" i="10"/>
  <c r="M64" i="10"/>
  <c r="L64" i="10"/>
  <c r="K64" i="10"/>
  <c r="F64" i="10"/>
  <c r="M63" i="10"/>
  <c r="L63" i="10"/>
  <c r="K63" i="10"/>
  <c r="F63" i="10"/>
  <c r="M62" i="10"/>
  <c r="L62" i="10"/>
  <c r="K62" i="10"/>
  <c r="F62" i="10"/>
  <c r="M61" i="10"/>
  <c r="L61" i="10"/>
  <c r="K61" i="10"/>
  <c r="F61" i="10"/>
  <c r="M60" i="10"/>
  <c r="L60" i="10"/>
  <c r="K60" i="10"/>
  <c r="F60" i="10"/>
  <c r="M59" i="10"/>
  <c r="L59" i="10"/>
  <c r="K59" i="10"/>
  <c r="F59" i="10"/>
  <c r="M58" i="10"/>
  <c r="L58" i="10"/>
  <c r="K58" i="10"/>
  <c r="F58" i="10"/>
  <c r="M57" i="10"/>
  <c r="L57" i="10"/>
  <c r="K57" i="10"/>
  <c r="F57" i="10"/>
  <c r="M56" i="10"/>
  <c r="L56" i="10"/>
  <c r="K56" i="10"/>
  <c r="F56" i="10"/>
  <c r="M55" i="10"/>
  <c r="L55" i="10"/>
  <c r="K55" i="10"/>
  <c r="F55" i="10"/>
  <c r="M54" i="10"/>
  <c r="L54" i="10"/>
  <c r="K54" i="10"/>
  <c r="F54" i="10"/>
  <c r="M53" i="10"/>
  <c r="L53" i="10"/>
  <c r="K53" i="10"/>
  <c r="F53" i="10"/>
  <c r="M52" i="10"/>
  <c r="L52" i="10"/>
  <c r="K52" i="10"/>
  <c r="F52" i="10"/>
  <c r="M51" i="10"/>
  <c r="L51" i="10"/>
  <c r="K51" i="10"/>
  <c r="F51" i="10"/>
  <c r="M50" i="10"/>
  <c r="L50" i="10"/>
  <c r="K50" i="10"/>
  <c r="F50" i="10"/>
  <c r="M49" i="10"/>
  <c r="L49" i="10"/>
  <c r="K49" i="10"/>
  <c r="F49" i="10"/>
  <c r="M48" i="10"/>
  <c r="L48" i="10"/>
  <c r="K48" i="10"/>
  <c r="F48" i="10"/>
  <c r="M47" i="10"/>
  <c r="L47" i="10"/>
  <c r="K47" i="10"/>
  <c r="F47" i="10"/>
  <c r="M46" i="10"/>
  <c r="L46" i="10"/>
  <c r="K46" i="10"/>
  <c r="F46" i="10"/>
  <c r="M45" i="10"/>
  <c r="L45" i="10"/>
  <c r="K45" i="10"/>
  <c r="F45" i="10"/>
  <c r="M44" i="10"/>
  <c r="L44" i="10"/>
  <c r="K44" i="10"/>
  <c r="F44" i="10"/>
  <c r="M43" i="10"/>
  <c r="L43" i="10"/>
  <c r="K43" i="10"/>
  <c r="F43" i="10"/>
  <c r="M42" i="10"/>
  <c r="L42" i="10"/>
  <c r="K42" i="10"/>
  <c r="F42" i="10"/>
  <c r="M41" i="10"/>
  <c r="L41" i="10"/>
  <c r="K41" i="10"/>
  <c r="F41" i="10"/>
  <c r="M40" i="10"/>
  <c r="L40" i="10"/>
  <c r="K40" i="10"/>
  <c r="F40" i="10"/>
  <c r="M39" i="10"/>
  <c r="L39" i="10"/>
  <c r="K39" i="10"/>
  <c r="F39" i="10"/>
  <c r="M38" i="10"/>
  <c r="L38" i="10"/>
  <c r="K38" i="10"/>
  <c r="F38" i="10"/>
  <c r="M37" i="10"/>
  <c r="L37" i="10"/>
  <c r="K37" i="10"/>
  <c r="M36" i="10"/>
  <c r="L36" i="10"/>
  <c r="K36" i="10"/>
  <c r="M35" i="10"/>
  <c r="L35" i="10"/>
  <c r="K35" i="10"/>
  <c r="M34" i="10"/>
  <c r="L34" i="10"/>
  <c r="K34" i="10"/>
  <c r="M33" i="10"/>
  <c r="L33" i="10"/>
  <c r="K33" i="10"/>
  <c r="M32" i="10"/>
  <c r="L32" i="10"/>
  <c r="K32" i="10"/>
  <c r="M31" i="10"/>
  <c r="L31" i="10"/>
  <c r="K31" i="10"/>
  <c r="M30" i="10"/>
  <c r="L30" i="10"/>
  <c r="K30" i="10"/>
  <c r="M29" i="10"/>
  <c r="L29" i="10"/>
  <c r="K29" i="10"/>
  <c r="M28" i="10"/>
  <c r="L28" i="10"/>
  <c r="K28" i="10"/>
  <c r="M27" i="10"/>
  <c r="L27" i="10"/>
  <c r="K27" i="10"/>
  <c r="M26" i="10"/>
  <c r="L26" i="10"/>
  <c r="K26" i="10"/>
  <c r="M25" i="10"/>
  <c r="L25" i="10"/>
  <c r="K25" i="10"/>
  <c r="M24" i="10"/>
  <c r="L24" i="10"/>
  <c r="K24" i="10"/>
  <c r="M23" i="10"/>
  <c r="L23" i="10"/>
  <c r="K23" i="10"/>
  <c r="M22" i="10"/>
  <c r="L22" i="10"/>
  <c r="K22" i="10"/>
  <c r="M21" i="10"/>
  <c r="L21" i="10"/>
  <c r="K21" i="10"/>
  <c r="M20" i="10"/>
  <c r="L20" i="10"/>
  <c r="K20" i="10"/>
  <c r="M19" i="10"/>
  <c r="L19" i="10"/>
  <c r="K19" i="10"/>
  <c r="M18" i="10"/>
  <c r="M17" i="10"/>
  <c r="L17" i="10"/>
  <c r="K17" i="10"/>
  <c r="M15" i="10"/>
  <c r="L15" i="10"/>
  <c r="K15" i="10"/>
  <c r="M14" i="10"/>
  <c r="M13" i="10"/>
  <c r="F60" i="53" l="1"/>
  <c r="J60" i="53" s="1"/>
  <c r="N60" i="53" s="1"/>
  <c r="R60" i="53" s="1"/>
  <c r="B67" i="53"/>
  <c r="B76" i="53"/>
  <c r="F69" i="53"/>
  <c r="J69" i="53" s="1"/>
  <c r="N69" i="53" s="1"/>
  <c r="R69" i="53" s="1"/>
  <c r="B71" i="53"/>
  <c r="F64" i="53"/>
  <c r="J64" i="53" s="1"/>
  <c r="N64" i="53" s="1"/>
  <c r="R64" i="53" s="1"/>
  <c r="T17" i="10"/>
  <c r="T27" i="10"/>
  <c r="T14" i="10"/>
  <c r="S29" i="10"/>
  <c r="T18" i="10"/>
  <c r="S28" i="10"/>
  <c r="S27" i="10"/>
  <c r="T21" i="10"/>
  <c r="S26" i="10"/>
  <c r="T28" i="10"/>
  <c r="S25" i="10"/>
  <c r="T19" i="10"/>
  <c r="S24" i="10"/>
  <c r="T25" i="10"/>
  <c r="S23" i="10"/>
  <c r="T6" i="10"/>
  <c r="S22" i="10"/>
  <c r="T24" i="10"/>
  <c r="S21" i="10"/>
  <c r="T10" i="10"/>
  <c r="L77" i="10"/>
  <c r="S20" i="10"/>
  <c r="T15" i="10"/>
  <c r="S19" i="10"/>
  <c r="T11" i="10"/>
  <c r="S18" i="10"/>
  <c r="T29" i="10"/>
  <c r="S17" i="10"/>
  <c r="T23" i="10"/>
  <c r="S16" i="10"/>
  <c r="T8" i="10"/>
  <c r="S15" i="10"/>
  <c r="T7" i="10"/>
  <c r="M77" i="10"/>
  <c r="S14" i="10"/>
  <c r="T16" i="10"/>
  <c r="S13" i="10"/>
  <c r="T20" i="10"/>
  <c r="T22" i="10"/>
  <c r="S12" i="10"/>
  <c r="S11" i="10"/>
  <c r="T12" i="10"/>
  <c r="S9" i="10"/>
  <c r="T26" i="10"/>
  <c r="S10" i="10"/>
  <c r="T9" i="10"/>
  <c r="S8" i="10"/>
  <c r="T13" i="10"/>
  <c r="K77" i="10"/>
  <c r="N75" i="8"/>
  <c r="M75" i="8"/>
  <c r="L75" i="8"/>
  <c r="F75" i="8"/>
  <c r="N74" i="8"/>
  <c r="M74" i="8"/>
  <c r="L74" i="8"/>
  <c r="F74" i="8"/>
  <c r="N73" i="8"/>
  <c r="M73" i="8"/>
  <c r="L73" i="8"/>
  <c r="F73" i="8"/>
  <c r="N72" i="8"/>
  <c r="M72" i="8"/>
  <c r="L72" i="8"/>
  <c r="F72" i="8"/>
  <c r="N71" i="8"/>
  <c r="M71" i="8"/>
  <c r="L71" i="8"/>
  <c r="F71" i="8"/>
  <c r="N70" i="8"/>
  <c r="M70" i="8"/>
  <c r="L70" i="8"/>
  <c r="F70" i="8"/>
  <c r="N69" i="8"/>
  <c r="M69" i="8"/>
  <c r="L69" i="8"/>
  <c r="F69" i="8"/>
  <c r="N68" i="8"/>
  <c r="M68" i="8"/>
  <c r="L68" i="8"/>
  <c r="F68" i="8"/>
  <c r="N67" i="8"/>
  <c r="M67" i="8"/>
  <c r="L67" i="8"/>
  <c r="F67" i="8"/>
  <c r="N66" i="8"/>
  <c r="M66" i="8"/>
  <c r="L66" i="8"/>
  <c r="F66" i="8"/>
  <c r="N65" i="8"/>
  <c r="M65" i="8"/>
  <c r="L65" i="8"/>
  <c r="F65" i="8"/>
  <c r="N64" i="8"/>
  <c r="M64" i="8"/>
  <c r="L64" i="8"/>
  <c r="F64" i="8"/>
  <c r="N63" i="8"/>
  <c r="M63" i="8"/>
  <c r="L63" i="8"/>
  <c r="F63" i="8"/>
  <c r="N62" i="8"/>
  <c r="M62" i="8"/>
  <c r="L62" i="8"/>
  <c r="F62" i="8"/>
  <c r="N61" i="8"/>
  <c r="M61" i="8"/>
  <c r="L61" i="8"/>
  <c r="F61" i="8"/>
  <c r="N60" i="8"/>
  <c r="M60" i="8"/>
  <c r="L60" i="8"/>
  <c r="F60" i="8"/>
  <c r="N59" i="8"/>
  <c r="M59" i="8"/>
  <c r="L59" i="8"/>
  <c r="F59" i="8"/>
  <c r="N58" i="8"/>
  <c r="M58" i="8"/>
  <c r="L58" i="8"/>
  <c r="F58" i="8"/>
  <c r="N57" i="8"/>
  <c r="M57" i="8"/>
  <c r="L57" i="8"/>
  <c r="F57" i="8"/>
  <c r="N56" i="8"/>
  <c r="M56" i="8"/>
  <c r="L56" i="8"/>
  <c r="F56" i="8"/>
  <c r="N55" i="8"/>
  <c r="M55" i="8"/>
  <c r="L55" i="8"/>
  <c r="F55" i="8"/>
  <c r="N54" i="8"/>
  <c r="M54" i="8"/>
  <c r="L54" i="8"/>
  <c r="F54" i="8"/>
  <c r="N53" i="8"/>
  <c r="M53" i="8"/>
  <c r="L53" i="8"/>
  <c r="F53" i="8"/>
  <c r="N52" i="8"/>
  <c r="M52" i="8"/>
  <c r="L52" i="8"/>
  <c r="F52" i="8"/>
  <c r="N51" i="8"/>
  <c r="M51" i="8"/>
  <c r="L51" i="8"/>
  <c r="F51" i="8"/>
  <c r="N50" i="8"/>
  <c r="M50" i="8"/>
  <c r="L50" i="8"/>
  <c r="F50" i="8"/>
  <c r="N49" i="8"/>
  <c r="M49" i="8"/>
  <c r="L49" i="8"/>
  <c r="F49" i="8"/>
  <c r="N48" i="8"/>
  <c r="M48" i="8"/>
  <c r="L48" i="8"/>
  <c r="F48" i="8"/>
  <c r="N47" i="8"/>
  <c r="M47" i="8"/>
  <c r="L47" i="8"/>
  <c r="F47" i="8"/>
  <c r="N46" i="8"/>
  <c r="M46" i="8"/>
  <c r="L46" i="8"/>
  <c r="F46" i="8"/>
  <c r="N45" i="8"/>
  <c r="M45" i="8"/>
  <c r="L45" i="8"/>
  <c r="F45" i="8"/>
  <c r="N44" i="8"/>
  <c r="M44" i="8"/>
  <c r="L44" i="8"/>
  <c r="F44" i="8"/>
  <c r="N43" i="8"/>
  <c r="M43" i="8"/>
  <c r="L43" i="8"/>
  <c r="F43" i="8"/>
  <c r="N42" i="8"/>
  <c r="M42" i="8"/>
  <c r="L42" i="8"/>
  <c r="F42" i="8"/>
  <c r="N41" i="8"/>
  <c r="M41" i="8"/>
  <c r="L41" i="8"/>
  <c r="F41" i="8"/>
  <c r="N40" i="8"/>
  <c r="M40" i="8"/>
  <c r="L40" i="8"/>
  <c r="F40" i="8"/>
  <c r="N39" i="8"/>
  <c r="M39" i="8"/>
  <c r="L39" i="8"/>
  <c r="F39" i="8"/>
  <c r="N38" i="8"/>
  <c r="M38" i="8"/>
  <c r="L38" i="8"/>
  <c r="F38" i="8"/>
  <c r="N37" i="8"/>
  <c r="M37" i="8"/>
  <c r="L37" i="8"/>
  <c r="F37" i="8"/>
  <c r="N36" i="8"/>
  <c r="M36" i="8"/>
  <c r="L36" i="8"/>
  <c r="F36" i="8"/>
  <c r="N35" i="8"/>
  <c r="M35" i="8"/>
  <c r="L35" i="8"/>
  <c r="F35" i="8"/>
  <c r="N34" i="8"/>
  <c r="M34" i="8"/>
  <c r="L34" i="8"/>
  <c r="F34" i="8"/>
  <c r="N33" i="8"/>
  <c r="M33" i="8"/>
  <c r="L33" i="8"/>
  <c r="F33" i="8"/>
  <c r="N32" i="8"/>
  <c r="M32" i="8"/>
  <c r="L32" i="8"/>
  <c r="F32" i="8"/>
  <c r="N31" i="8"/>
  <c r="M31" i="8"/>
  <c r="L31" i="8"/>
  <c r="F31" i="8"/>
  <c r="N30" i="8"/>
  <c r="M30" i="8"/>
  <c r="L30" i="8"/>
  <c r="F30" i="8"/>
  <c r="N29" i="8"/>
  <c r="M29" i="8"/>
  <c r="L29" i="8"/>
  <c r="F29" i="8"/>
  <c r="N28" i="8"/>
  <c r="M28" i="8"/>
  <c r="L28" i="8"/>
  <c r="F28" i="8"/>
  <c r="N27" i="8"/>
  <c r="M27" i="8"/>
  <c r="L27" i="8"/>
  <c r="F27" i="8"/>
  <c r="N26" i="8"/>
  <c r="M26" i="8"/>
  <c r="L26" i="8"/>
  <c r="F26" i="8"/>
  <c r="N25" i="8"/>
  <c r="M25" i="8"/>
  <c r="L25" i="8"/>
  <c r="F25" i="8"/>
  <c r="N24" i="8"/>
  <c r="M24" i="8"/>
  <c r="L24" i="8"/>
  <c r="F24" i="8"/>
  <c r="N23" i="8"/>
  <c r="M23" i="8"/>
  <c r="L23" i="8"/>
  <c r="F23" i="8"/>
  <c r="N22" i="8"/>
  <c r="M22" i="8"/>
  <c r="L22" i="8"/>
  <c r="F22" i="8"/>
  <c r="N21" i="8"/>
  <c r="M21" i="8"/>
  <c r="L21" i="8"/>
  <c r="F21" i="8"/>
  <c r="N20" i="8"/>
  <c r="M20" i="8"/>
  <c r="L20" i="8"/>
  <c r="F20" i="8"/>
  <c r="N19" i="8"/>
  <c r="M19" i="8"/>
  <c r="L19" i="8"/>
  <c r="F19" i="8"/>
  <c r="N18" i="8"/>
  <c r="M18" i="8"/>
  <c r="L18" i="8"/>
  <c r="F18" i="8"/>
  <c r="N17" i="8"/>
  <c r="M17" i="8"/>
  <c r="L17" i="8"/>
  <c r="F17" i="8"/>
  <c r="N16" i="8"/>
  <c r="M16" i="8"/>
  <c r="L16" i="8"/>
  <c r="F16" i="8"/>
  <c r="N15" i="8"/>
  <c r="M15" i="8"/>
  <c r="L15" i="8"/>
  <c r="F15" i="8"/>
  <c r="N14" i="8"/>
  <c r="M14" i="8"/>
  <c r="L14" i="8"/>
  <c r="F14" i="8"/>
  <c r="N13" i="8"/>
  <c r="M13" i="8"/>
  <c r="L13" i="8"/>
  <c r="F13" i="8"/>
  <c r="N12" i="8"/>
  <c r="M12" i="8"/>
  <c r="L12" i="8"/>
  <c r="F12" i="8"/>
  <c r="N11" i="8"/>
  <c r="M11" i="8"/>
  <c r="L11" i="8"/>
  <c r="F11" i="8"/>
  <c r="N10" i="8"/>
  <c r="M10" i="8"/>
  <c r="L10" i="8"/>
  <c r="F10" i="8"/>
  <c r="N9" i="8"/>
  <c r="M9" i="8"/>
  <c r="L9" i="8"/>
  <c r="F9" i="8"/>
  <c r="N8" i="8"/>
  <c r="M8" i="8"/>
  <c r="L8" i="8"/>
  <c r="F8" i="8"/>
  <c r="N7" i="8"/>
  <c r="M7" i="8"/>
  <c r="L7" i="8"/>
  <c r="F7" i="8"/>
  <c r="N6" i="8"/>
  <c r="M6" i="8"/>
  <c r="L6" i="8"/>
  <c r="F6" i="8"/>
  <c r="N5" i="8"/>
  <c r="R5" i="8" s="1"/>
  <c r="M5" i="8"/>
  <c r="Q5" i="8" s="1"/>
  <c r="L5" i="8"/>
  <c r="P5" i="8" s="1"/>
  <c r="N75" i="7"/>
  <c r="M75" i="7"/>
  <c r="L75" i="7"/>
  <c r="F75" i="7"/>
  <c r="N74" i="7"/>
  <c r="M74" i="7"/>
  <c r="L74" i="7"/>
  <c r="F74" i="7"/>
  <c r="N73" i="7"/>
  <c r="M73" i="7"/>
  <c r="L73" i="7"/>
  <c r="F73" i="7"/>
  <c r="N72" i="7"/>
  <c r="M72" i="7"/>
  <c r="L72" i="7"/>
  <c r="F72" i="7"/>
  <c r="N71" i="7"/>
  <c r="M71" i="7"/>
  <c r="L71" i="7"/>
  <c r="F71" i="7"/>
  <c r="N70" i="7"/>
  <c r="M70" i="7"/>
  <c r="L70" i="7"/>
  <c r="F70" i="7"/>
  <c r="N69" i="7"/>
  <c r="M69" i="7"/>
  <c r="L69" i="7"/>
  <c r="F69" i="7"/>
  <c r="N68" i="7"/>
  <c r="M68" i="7"/>
  <c r="L68" i="7"/>
  <c r="F68" i="7"/>
  <c r="N67" i="7"/>
  <c r="M67" i="7"/>
  <c r="L67" i="7"/>
  <c r="F67" i="7"/>
  <c r="N66" i="7"/>
  <c r="M66" i="7"/>
  <c r="L66" i="7"/>
  <c r="F66" i="7"/>
  <c r="N65" i="7"/>
  <c r="M65" i="7"/>
  <c r="L65" i="7"/>
  <c r="F65" i="7"/>
  <c r="N64" i="7"/>
  <c r="M64" i="7"/>
  <c r="L64" i="7"/>
  <c r="F64" i="7"/>
  <c r="N63" i="7"/>
  <c r="M63" i="7"/>
  <c r="L63" i="7"/>
  <c r="F63" i="7"/>
  <c r="N62" i="7"/>
  <c r="M62" i="7"/>
  <c r="L62" i="7"/>
  <c r="F62" i="7"/>
  <c r="N61" i="7"/>
  <c r="M61" i="7"/>
  <c r="L61" i="7"/>
  <c r="F61" i="7"/>
  <c r="N60" i="7"/>
  <c r="M60" i="7"/>
  <c r="L60" i="7"/>
  <c r="F60" i="7"/>
  <c r="N59" i="7"/>
  <c r="M59" i="7"/>
  <c r="L59" i="7"/>
  <c r="F59" i="7"/>
  <c r="N58" i="7"/>
  <c r="M58" i="7"/>
  <c r="L58" i="7"/>
  <c r="F58" i="7"/>
  <c r="N57" i="7"/>
  <c r="M57" i="7"/>
  <c r="L57" i="7"/>
  <c r="F57" i="7"/>
  <c r="N56" i="7"/>
  <c r="M56" i="7"/>
  <c r="L56" i="7"/>
  <c r="F56" i="7"/>
  <c r="N55" i="7"/>
  <c r="M55" i="7"/>
  <c r="L55" i="7"/>
  <c r="F55" i="7"/>
  <c r="N54" i="7"/>
  <c r="M54" i="7"/>
  <c r="L54" i="7"/>
  <c r="F54" i="7"/>
  <c r="N53" i="7"/>
  <c r="M53" i="7"/>
  <c r="L53" i="7"/>
  <c r="F53" i="7"/>
  <c r="N52" i="7"/>
  <c r="M52" i="7"/>
  <c r="L52" i="7"/>
  <c r="F52" i="7"/>
  <c r="N51" i="7"/>
  <c r="M51" i="7"/>
  <c r="L51" i="7"/>
  <c r="F51" i="7"/>
  <c r="N50" i="7"/>
  <c r="M50" i="7"/>
  <c r="L50" i="7"/>
  <c r="F50" i="7"/>
  <c r="N49" i="7"/>
  <c r="M49" i="7"/>
  <c r="L49" i="7"/>
  <c r="F49" i="7"/>
  <c r="N48" i="7"/>
  <c r="M48" i="7"/>
  <c r="L48" i="7"/>
  <c r="F48" i="7"/>
  <c r="N47" i="7"/>
  <c r="M47" i="7"/>
  <c r="L47" i="7"/>
  <c r="F47" i="7"/>
  <c r="N46" i="7"/>
  <c r="M46" i="7"/>
  <c r="L46" i="7"/>
  <c r="F46" i="7"/>
  <c r="N45" i="7"/>
  <c r="M45" i="7"/>
  <c r="L45" i="7"/>
  <c r="F45" i="7"/>
  <c r="N44" i="7"/>
  <c r="M44" i="7"/>
  <c r="L44" i="7"/>
  <c r="F44" i="7"/>
  <c r="N43" i="7"/>
  <c r="M43" i="7"/>
  <c r="L43" i="7"/>
  <c r="F43" i="7"/>
  <c r="N42" i="7"/>
  <c r="M42" i="7"/>
  <c r="L42" i="7"/>
  <c r="F42" i="7"/>
  <c r="N41" i="7"/>
  <c r="M41" i="7"/>
  <c r="L41" i="7"/>
  <c r="F41" i="7"/>
  <c r="N40" i="7"/>
  <c r="M40" i="7"/>
  <c r="L40" i="7"/>
  <c r="F40" i="7"/>
  <c r="N39" i="7"/>
  <c r="M39" i="7"/>
  <c r="L39" i="7"/>
  <c r="F39" i="7"/>
  <c r="N38" i="7"/>
  <c r="M38" i="7"/>
  <c r="L38" i="7"/>
  <c r="F38" i="7"/>
  <c r="N37" i="7"/>
  <c r="M37" i="7"/>
  <c r="L37" i="7"/>
  <c r="F37" i="7"/>
  <c r="N36" i="7"/>
  <c r="M36" i="7"/>
  <c r="L36" i="7"/>
  <c r="F36" i="7"/>
  <c r="N35" i="7"/>
  <c r="M35" i="7"/>
  <c r="L35" i="7"/>
  <c r="F35" i="7"/>
  <c r="N34" i="7"/>
  <c r="M34" i="7"/>
  <c r="L34" i="7"/>
  <c r="F34" i="7"/>
  <c r="N33" i="7"/>
  <c r="M33" i="7"/>
  <c r="L33" i="7"/>
  <c r="F33" i="7"/>
  <c r="N32" i="7"/>
  <c r="M32" i="7"/>
  <c r="L32" i="7"/>
  <c r="F32" i="7"/>
  <c r="N31" i="7"/>
  <c r="M31" i="7"/>
  <c r="L31" i="7"/>
  <c r="F31" i="7"/>
  <c r="N30" i="7"/>
  <c r="M30" i="7"/>
  <c r="L30" i="7"/>
  <c r="F30" i="7"/>
  <c r="N29" i="7"/>
  <c r="M29" i="7"/>
  <c r="L29" i="7"/>
  <c r="F29" i="7"/>
  <c r="N28" i="7"/>
  <c r="M28" i="7"/>
  <c r="L28" i="7"/>
  <c r="F28" i="7"/>
  <c r="N27" i="7"/>
  <c r="M27" i="7"/>
  <c r="L27" i="7"/>
  <c r="F27" i="7"/>
  <c r="N26" i="7"/>
  <c r="M26" i="7"/>
  <c r="L26" i="7"/>
  <c r="F26" i="7"/>
  <c r="N25" i="7"/>
  <c r="M25" i="7"/>
  <c r="L25" i="7"/>
  <c r="F25" i="7"/>
  <c r="N24" i="7"/>
  <c r="M24" i="7"/>
  <c r="L24" i="7"/>
  <c r="F24" i="7"/>
  <c r="N23" i="7"/>
  <c r="M23" i="7"/>
  <c r="L23" i="7"/>
  <c r="F23" i="7"/>
  <c r="N22" i="7"/>
  <c r="M22" i="7"/>
  <c r="L22" i="7"/>
  <c r="F22" i="7"/>
  <c r="N21" i="7"/>
  <c r="M21" i="7"/>
  <c r="L21" i="7"/>
  <c r="F21" i="7"/>
  <c r="N20" i="7"/>
  <c r="M20" i="7"/>
  <c r="L20" i="7"/>
  <c r="F20" i="7"/>
  <c r="N19" i="7"/>
  <c r="M19" i="7"/>
  <c r="L19" i="7"/>
  <c r="F19" i="7"/>
  <c r="N18" i="7"/>
  <c r="M18" i="7"/>
  <c r="L18" i="7"/>
  <c r="F18" i="7"/>
  <c r="N17" i="7"/>
  <c r="M17" i="7"/>
  <c r="L17" i="7"/>
  <c r="F17" i="7"/>
  <c r="N16" i="7"/>
  <c r="M16" i="7"/>
  <c r="L16" i="7"/>
  <c r="F16" i="7"/>
  <c r="N15" i="7"/>
  <c r="M15" i="7"/>
  <c r="L15" i="7"/>
  <c r="F15" i="7"/>
  <c r="N14" i="7"/>
  <c r="M14" i="7"/>
  <c r="L14" i="7"/>
  <c r="F14" i="7"/>
  <c r="N13" i="7"/>
  <c r="M13" i="7"/>
  <c r="L13" i="7"/>
  <c r="F13" i="7"/>
  <c r="N12" i="7"/>
  <c r="M12" i="7"/>
  <c r="L12" i="7"/>
  <c r="F12" i="7"/>
  <c r="N11" i="7"/>
  <c r="M11" i="7"/>
  <c r="L11" i="7"/>
  <c r="F11" i="7"/>
  <c r="N10" i="7"/>
  <c r="M10" i="7"/>
  <c r="L10" i="7"/>
  <c r="F10" i="7"/>
  <c r="N9" i="7"/>
  <c r="M9" i="7"/>
  <c r="L9" i="7"/>
  <c r="F9" i="7"/>
  <c r="N8" i="7"/>
  <c r="M8" i="7"/>
  <c r="L8" i="7"/>
  <c r="F8" i="7"/>
  <c r="N7" i="7"/>
  <c r="M7" i="7"/>
  <c r="L7" i="7"/>
  <c r="F7" i="7"/>
  <c r="N6" i="7"/>
  <c r="M6" i="7"/>
  <c r="L6" i="7"/>
  <c r="F6" i="7"/>
  <c r="N5" i="7"/>
  <c r="R5" i="7" s="1"/>
  <c r="M5" i="7"/>
  <c r="Q5" i="7" s="1"/>
  <c r="L5" i="7"/>
  <c r="P5" i="7" s="1"/>
  <c r="N75" i="5"/>
  <c r="M75" i="5"/>
  <c r="L75" i="5"/>
  <c r="F75" i="5"/>
  <c r="N74" i="5"/>
  <c r="M74" i="5"/>
  <c r="L74" i="5"/>
  <c r="F74" i="5"/>
  <c r="N73" i="5"/>
  <c r="M73" i="5"/>
  <c r="L73" i="5"/>
  <c r="F73" i="5"/>
  <c r="N72" i="5"/>
  <c r="M72" i="5"/>
  <c r="L72" i="5"/>
  <c r="F72" i="5"/>
  <c r="N71" i="5"/>
  <c r="M71" i="5"/>
  <c r="L71" i="5"/>
  <c r="F71" i="5"/>
  <c r="N70" i="5"/>
  <c r="M70" i="5"/>
  <c r="L70" i="5"/>
  <c r="F70" i="5"/>
  <c r="N69" i="5"/>
  <c r="M69" i="5"/>
  <c r="L69" i="5"/>
  <c r="F69" i="5"/>
  <c r="N68" i="5"/>
  <c r="M68" i="5"/>
  <c r="L68" i="5"/>
  <c r="F68" i="5"/>
  <c r="N67" i="5"/>
  <c r="M67" i="5"/>
  <c r="L67" i="5"/>
  <c r="F67" i="5"/>
  <c r="N66" i="5"/>
  <c r="M66" i="5"/>
  <c r="L66" i="5"/>
  <c r="F66" i="5"/>
  <c r="N65" i="5"/>
  <c r="M65" i="5"/>
  <c r="L65" i="5"/>
  <c r="F65" i="5"/>
  <c r="N64" i="5"/>
  <c r="M64" i="5"/>
  <c r="L64" i="5"/>
  <c r="F64" i="5"/>
  <c r="N63" i="5"/>
  <c r="M63" i="5"/>
  <c r="L63" i="5"/>
  <c r="F63" i="5"/>
  <c r="N62" i="5"/>
  <c r="M62" i="5"/>
  <c r="L62" i="5"/>
  <c r="F62" i="5"/>
  <c r="N61" i="5"/>
  <c r="M61" i="5"/>
  <c r="L61" i="5"/>
  <c r="F61" i="5"/>
  <c r="N60" i="5"/>
  <c r="M60" i="5"/>
  <c r="L60" i="5"/>
  <c r="F60" i="5"/>
  <c r="N59" i="5"/>
  <c r="M59" i="5"/>
  <c r="L59" i="5"/>
  <c r="F59" i="5"/>
  <c r="N58" i="5"/>
  <c r="M58" i="5"/>
  <c r="L58" i="5"/>
  <c r="F58" i="5"/>
  <c r="N57" i="5"/>
  <c r="M57" i="5"/>
  <c r="L57" i="5"/>
  <c r="F57" i="5"/>
  <c r="N56" i="5"/>
  <c r="M56" i="5"/>
  <c r="L56" i="5"/>
  <c r="F56" i="5"/>
  <c r="N55" i="5"/>
  <c r="M55" i="5"/>
  <c r="L55" i="5"/>
  <c r="F55" i="5"/>
  <c r="N54" i="5"/>
  <c r="M54" i="5"/>
  <c r="L54" i="5"/>
  <c r="F54" i="5"/>
  <c r="N53" i="5"/>
  <c r="M53" i="5"/>
  <c r="L53" i="5"/>
  <c r="F53" i="5"/>
  <c r="N52" i="5"/>
  <c r="M52" i="5"/>
  <c r="L52" i="5"/>
  <c r="F52" i="5"/>
  <c r="N51" i="5"/>
  <c r="M51" i="5"/>
  <c r="L51" i="5"/>
  <c r="F51" i="5"/>
  <c r="N50" i="5"/>
  <c r="M50" i="5"/>
  <c r="L50" i="5"/>
  <c r="F50" i="5"/>
  <c r="N49" i="5"/>
  <c r="M49" i="5"/>
  <c r="L49" i="5"/>
  <c r="F49" i="5"/>
  <c r="N48" i="5"/>
  <c r="M48" i="5"/>
  <c r="L48" i="5"/>
  <c r="F48" i="5"/>
  <c r="N47" i="5"/>
  <c r="M47" i="5"/>
  <c r="L47" i="5"/>
  <c r="F47" i="5"/>
  <c r="N46" i="5"/>
  <c r="M46" i="5"/>
  <c r="L46" i="5"/>
  <c r="F46" i="5"/>
  <c r="N45" i="5"/>
  <c r="M45" i="5"/>
  <c r="L45" i="5"/>
  <c r="F45" i="5"/>
  <c r="N44" i="5"/>
  <c r="M44" i="5"/>
  <c r="L44" i="5"/>
  <c r="F44" i="5"/>
  <c r="N43" i="5"/>
  <c r="M43" i="5"/>
  <c r="L43" i="5"/>
  <c r="F43" i="5"/>
  <c r="N42" i="5"/>
  <c r="M42" i="5"/>
  <c r="L42" i="5"/>
  <c r="F42" i="5"/>
  <c r="N41" i="5"/>
  <c r="M41" i="5"/>
  <c r="L41" i="5"/>
  <c r="F41" i="5"/>
  <c r="N40" i="5"/>
  <c r="M40" i="5"/>
  <c r="L40" i="5"/>
  <c r="F40" i="5"/>
  <c r="N39" i="5"/>
  <c r="M39" i="5"/>
  <c r="L39" i="5"/>
  <c r="F39" i="5"/>
  <c r="N38" i="5"/>
  <c r="M38" i="5"/>
  <c r="L38" i="5"/>
  <c r="F38" i="5"/>
  <c r="N37" i="5"/>
  <c r="M37" i="5"/>
  <c r="L37" i="5"/>
  <c r="F37" i="5"/>
  <c r="N36" i="5"/>
  <c r="M36" i="5"/>
  <c r="L36" i="5"/>
  <c r="F36" i="5"/>
  <c r="N35" i="5"/>
  <c r="M35" i="5"/>
  <c r="L35" i="5"/>
  <c r="F35" i="5"/>
  <c r="N34" i="5"/>
  <c r="M34" i="5"/>
  <c r="L34" i="5"/>
  <c r="F34" i="5"/>
  <c r="N33" i="5"/>
  <c r="M33" i="5"/>
  <c r="L33" i="5"/>
  <c r="F33" i="5"/>
  <c r="N32" i="5"/>
  <c r="M32" i="5"/>
  <c r="L32" i="5"/>
  <c r="F32" i="5"/>
  <c r="N31" i="5"/>
  <c r="M31" i="5"/>
  <c r="L31" i="5"/>
  <c r="F31" i="5"/>
  <c r="N30" i="5"/>
  <c r="M30" i="5"/>
  <c r="L30" i="5"/>
  <c r="F30" i="5"/>
  <c r="N29" i="5"/>
  <c r="M29" i="5"/>
  <c r="L29" i="5"/>
  <c r="F29" i="5"/>
  <c r="N28" i="5"/>
  <c r="M28" i="5"/>
  <c r="L28" i="5"/>
  <c r="F28" i="5"/>
  <c r="N27" i="5"/>
  <c r="M27" i="5"/>
  <c r="L27" i="5"/>
  <c r="F27" i="5"/>
  <c r="N26" i="5"/>
  <c r="M26" i="5"/>
  <c r="L26" i="5"/>
  <c r="F26" i="5"/>
  <c r="N25" i="5"/>
  <c r="M25" i="5"/>
  <c r="L25" i="5"/>
  <c r="F25" i="5"/>
  <c r="N24" i="5"/>
  <c r="M24" i="5"/>
  <c r="L24" i="5"/>
  <c r="F24" i="5"/>
  <c r="N23" i="5"/>
  <c r="M23" i="5"/>
  <c r="L23" i="5"/>
  <c r="F23" i="5"/>
  <c r="N22" i="5"/>
  <c r="M22" i="5"/>
  <c r="L22" i="5"/>
  <c r="F22" i="5"/>
  <c r="N21" i="5"/>
  <c r="M21" i="5"/>
  <c r="L21" i="5"/>
  <c r="F21" i="5"/>
  <c r="N20" i="5"/>
  <c r="M20" i="5"/>
  <c r="L20" i="5"/>
  <c r="F20" i="5"/>
  <c r="N19" i="5"/>
  <c r="M19" i="5"/>
  <c r="L19" i="5"/>
  <c r="F19" i="5"/>
  <c r="N18" i="5"/>
  <c r="M18" i="5"/>
  <c r="L18" i="5"/>
  <c r="F18" i="5"/>
  <c r="N17" i="5"/>
  <c r="M17" i="5"/>
  <c r="L17" i="5"/>
  <c r="F17" i="5"/>
  <c r="N16" i="5"/>
  <c r="M16" i="5"/>
  <c r="L16" i="5"/>
  <c r="F16" i="5"/>
  <c r="N15" i="5"/>
  <c r="M15" i="5"/>
  <c r="L15" i="5"/>
  <c r="F15" i="5"/>
  <c r="N14" i="5"/>
  <c r="M14" i="5"/>
  <c r="L14" i="5"/>
  <c r="F14" i="5"/>
  <c r="N13" i="5"/>
  <c r="M13" i="5"/>
  <c r="L13" i="5"/>
  <c r="F13" i="5"/>
  <c r="N12" i="5"/>
  <c r="M12" i="5"/>
  <c r="L12" i="5"/>
  <c r="F12" i="5"/>
  <c r="N11" i="5"/>
  <c r="M11" i="5"/>
  <c r="L11" i="5"/>
  <c r="F11" i="5"/>
  <c r="N10" i="5"/>
  <c r="M10" i="5"/>
  <c r="L10" i="5"/>
  <c r="F10" i="5"/>
  <c r="N9" i="5"/>
  <c r="M9" i="5"/>
  <c r="L9" i="5"/>
  <c r="F9" i="5"/>
  <c r="N8" i="5"/>
  <c r="M8" i="5"/>
  <c r="L8" i="5"/>
  <c r="F8" i="5"/>
  <c r="N7" i="5"/>
  <c r="M7" i="5"/>
  <c r="L7" i="5"/>
  <c r="F7" i="5"/>
  <c r="N6" i="5"/>
  <c r="M6" i="5"/>
  <c r="L6" i="5"/>
  <c r="R5" i="5"/>
  <c r="Q5" i="5"/>
  <c r="N5" i="5"/>
  <c r="M5" i="5"/>
  <c r="L5" i="5"/>
  <c r="P5" i="5" s="1"/>
  <c r="F9" i="2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7" i="2"/>
  <c r="M17" i="2"/>
  <c r="N17" i="2"/>
  <c r="L18" i="2"/>
  <c r="M18" i="2"/>
  <c r="N18" i="2"/>
  <c r="L19" i="2"/>
  <c r="M19" i="2"/>
  <c r="N19" i="2"/>
  <c r="L20" i="2"/>
  <c r="M20" i="2"/>
  <c r="N20" i="2"/>
  <c r="L21" i="2"/>
  <c r="M21" i="2"/>
  <c r="N21" i="2"/>
  <c r="L22" i="2"/>
  <c r="M22" i="2"/>
  <c r="N22" i="2"/>
  <c r="L23" i="2"/>
  <c r="M23" i="2"/>
  <c r="N23" i="2"/>
  <c r="L24" i="2"/>
  <c r="M24" i="2"/>
  <c r="N24" i="2"/>
  <c r="L25" i="2"/>
  <c r="M25" i="2"/>
  <c r="N25" i="2"/>
  <c r="L26" i="2"/>
  <c r="M26" i="2"/>
  <c r="N26" i="2"/>
  <c r="L27" i="2"/>
  <c r="M27" i="2"/>
  <c r="N27" i="2"/>
  <c r="L28" i="2"/>
  <c r="M28" i="2"/>
  <c r="N28" i="2"/>
  <c r="L29" i="2"/>
  <c r="M29" i="2"/>
  <c r="N29" i="2"/>
  <c r="L30" i="2"/>
  <c r="M30" i="2"/>
  <c r="N30" i="2"/>
  <c r="L31" i="2"/>
  <c r="M31" i="2"/>
  <c r="N31" i="2"/>
  <c r="L32" i="2"/>
  <c r="M32" i="2"/>
  <c r="N32" i="2"/>
  <c r="L33" i="2"/>
  <c r="M33" i="2"/>
  <c r="N33" i="2"/>
  <c r="L34" i="2"/>
  <c r="M34" i="2"/>
  <c r="N34" i="2"/>
  <c r="L35" i="2"/>
  <c r="M35" i="2"/>
  <c r="N35" i="2"/>
  <c r="L36" i="2"/>
  <c r="M36" i="2"/>
  <c r="N36" i="2"/>
  <c r="L37" i="2"/>
  <c r="M37" i="2"/>
  <c r="N37" i="2"/>
  <c r="L38" i="2"/>
  <c r="M38" i="2"/>
  <c r="N38" i="2"/>
  <c r="L39" i="2"/>
  <c r="M39" i="2"/>
  <c r="N39" i="2"/>
  <c r="L40" i="2"/>
  <c r="M40" i="2"/>
  <c r="N40" i="2"/>
  <c r="L41" i="2"/>
  <c r="M41" i="2"/>
  <c r="N41" i="2"/>
  <c r="L42" i="2"/>
  <c r="M42" i="2"/>
  <c r="N42" i="2"/>
  <c r="L43" i="2"/>
  <c r="M43" i="2"/>
  <c r="N43" i="2"/>
  <c r="L44" i="2"/>
  <c r="M44" i="2"/>
  <c r="N44" i="2"/>
  <c r="L45" i="2"/>
  <c r="M45" i="2"/>
  <c r="N45" i="2"/>
  <c r="L46" i="2"/>
  <c r="M46" i="2"/>
  <c r="N46" i="2"/>
  <c r="L47" i="2"/>
  <c r="M47" i="2"/>
  <c r="N47" i="2"/>
  <c r="L48" i="2"/>
  <c r="M48" i="2"/>
  <c r="N48" i="2"/>
  <c r="L49" i="2"/>
  <c r="M49" i="2"/>
  <c r="N49" i="2"/>
  <c r="L50" i="2"/>
  <c r="M50" i="2"/>
  <c r="N50" i="2"/>
  <c r="L51" i="2"/>
  <c r="M51" i="2"/>
  <c r="N51" i="2"/>
  <c r="L52" i="2"/>
  <c r="M52" i="2"/>
  <c r="N52" i="2"/>
  <c r="L53" i="2"/>
  <c r="M53" i="2"/>
  <c r="N53" i="2"/>
  <c r="L54" i="2"/>
  <c r="M54" i="2"/>
  <c r="N54" i="2"/>
  <c r="L55" i="2"/>
  <c r="M55" i="2"/>
  <c r="N55" i="2"/>
  <c r="L56" i="2"/>
  <c r="M56" i="2"/>
  <c r="N56" i="2"/>
  <c r="L57" i="2"/>
  <c r="M57" i="2"/>
  <c r="N57" i="2"/>
  <c r="L58" i="2"/>
  <c r="M58" i="2"/>
  <c r="N58" i="2"/>
  <c r="L59" i="2"/>
  <c r="M59" i="2"/>
  <c r="N59" i="2"/>
  <c r="L60" i="2"/>
  <c r="M60" i="2"/>
  <c r="N60" i="2"/>
  <c r="L61" i="2"/>
  <c r="M61" i="2"/>
  <c r="N61" i="2"/>
  <c r="L62" i="2"/>
  <c r="M62" i="2"/>
  <c r="N62" i="2"/>
  <c r="L63" i="2"/>
  <c r="M63" i="2"/>
  <c r="N63" i="2"/>
  <c r="L64" i="2"/>
  <c r="M64" i="2"/>
  <c r="N64" i="2"/>
  <c r="L65" i="2"/>
  <c r="M65" i="2"/>
  <c r="N65" i="2"/>
  <c r="L66" i="2"/>
  <c r="M66" i="2"/>
  <c r="N66" i="2"/>
  <c r="L67" i="2"/>
  <c r="M67" i="2"/>
  <c r="N67" i="2"/>
  <c r="L68" i="2"/>
  <c r="M68" i="2"/>
  <c r="N68" i="2"/>
  <c r="L69" i="2"/>
  <c r="M69" i="2"/>
  <c r="N69" i="2"/>
  <c r="L70" i="2"/>
  <c r="M70" i="2"/>
  <c r="N70" i="2"/>
  <c r="L71" i="2"/>
  <c r="M71" i="2"/>
  <c r="N71" i="2"/>
  <c r="L72" i="2"/>
  <c r="M72" i="2"/>
  <c r="N72" i="2"/>
  <c r="L73" i="2"/>
  <c r="M73" i="2"/>
  <c r="N73" i="2"/>
  <c r="L74" i="2"/>
  <c r="M74" i="2"/>
  <c r="N74" i="2"/>
  <c r="L75" i="2"/>
  <c r="M75" i="2"/>
  <c r="N75" i="2"/>
  <c r="N6" i="2"/>
  <c r="M6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N5" i="2"/>
  <c r="R5" i="2" s="1"/>
  <c r="M5" i="2"/>
  <c r="Q5" i="2" s="1"/>
  <c r="L5" i="2"/>
  <c r="P5" i="2" s="1"/>
  <c r="B78" i="53" l="1"/>
  <c r="F71" i="53"/>
  <c r="J71" i="53" s="1"/>
  <c r="N71" i="53" s="1"/>
  <c r="R71" i="53" s="1"/>
  <c r="B83" i="53"/>
  <c r="F76" i="53"/>
  <c r="J76" i="53" s="1"/>
  <c r="N76" i="53" s="1"/>
  <c r="R76" i="53" s="1"/>
  <c r="B74" i="53"/>
  <c r="F67" i="53"/>
  <c r="J67" i="53" s="1"/>
  <c r="N67" i="53" s="1"/>
  <c r="R67" i="53" s="1"/>
  <c r="F10" i="50"/>
  <c r="F10" i="49"/>
  <c r="F10" i="48"/>
  <c r="F10" i="44"/>
  <c r="F10" i="51"/>
  <c r="F10" i="41"/>
  <c r="F10" i="42"/>
  <c r="F10" i="46"/>
  <c r="F10" i="43"/>
  <c r="F10" i="47"/>
  <c r="F10" i="45"/>
  <c r="F10" i="10"/>
  <c r="L77" i="8"/>
  <c r="P6" i="8" s="1"/>
  <c r="M77" i="8"/>
  <c r="Q6" i="8" s="1"/>
  <c r="N77" i="8"/>
  <c r="R6" i="8" s="1"/>
  <c r="L77" i="7"/>
  <c r="P6" i="7" s="1"/>
  <c r="M77" i="7"/>
  <c r="Q6" i="7" s="1"/>
  <c r="N77" i="7"/>
  <c r="R6" i="7" s="1"/>
  <c r="N77" i="5"/>
  <c r="M77" i="5"/>
  <c r="L77" i="5"/>
  <c r="N77" i="2"/>
  <c r="L77" i="2"/>
  <c r="M77" i="2"/>
  <c r="B81" i="53" l="1"/>
  <c r="F74" i="53"/>
  <c r="J74" i="53" s="1"/>
  <c r="N74" i="53" s="1"/>
  <c r="R74" i="53" s="1"/>
  <c r="F83" i="53"/>
  <c r="J83" i="53" s="1"/>
  <c r="N83" i="53" s="1"/>
  <c r="R83" i="53" s="1"/>
  <c r="B90" i="53"/>
  <c r="F90" i="53" s="1"/>
  <c r="J90" i="53" s="1"/>
  <c r="N90" i="53" s="1"/>
  <c r="R90" i="53" s="1"/>
  <c r="B85" i="53"/>
  <c r="F78" i="53"/>
  <c r="J78" i="53" s="1"/>
  <c r="N78" i="53" s="1"/>
  <c r="R78" i="53" s="1"/>
  <c r="P6" i="2"/>
  <c r="E7" i="9"/>
  <c r="Q6" i="5"/>
  <c r="F8" i="9"/>
  <c r="R6" i="5"/>
  <c r="G8" i="9"/>
  <c r="Q6" i="2"/>
  <c r="F7" i="9"/>
  <c r="F20" i="9" s="1"/>
  <c r="P6" i="5"/>
  <c r="E8" i="9"/>
  <c r="J8" i="9" s="1"/>
  <c r="R6" i="2"/>
  <c r="G7" i="9"/>
  <c r="G20" i="9" s="1"/>
  <c r="B92" i="53" l="1"/>
  <c r="F92" i="53" s="1"/>
  <c r="J92" i="53" s="1"/>
  <c r="N92" i="53" s="1"/>
  <c r="R92" i="53" s="1"/>
  <c r="F85" i="53"/>
  <c r="J85" i="53" s="1"/>
  <c r="N85" i="53" s="1"/>
  <c r="R85" i="53" s="1"/>
  <c r="B88" i="53"/>
  <c r="F88" i="53" s="1"/>
  <c r="J88" i="53" s="1"/>
  <c r="N88" i="53" s="1"/>
  <c r="R88" i="53" s="1"/>
  <c r="F81" i="53"/>
  <c r="J81" i="53" s="1"/>
  <c r="N81" i="53" s="1"/>
  <c r="R81" i="53" s="1"/>
  <c r="E20" i="9"/>
  <c r="J7" i="9"/>
  <c r="J20" i="9" s="1"/>
  <c r="F7" i="2"/>
  <c r="F8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11" i="41" l="1"/>
  <c r="F11" i="42"/>
  <c r="F11" i="43"/>
  <c r="F11" i="51"/>
  <c r="F11" i="50"/>
  <c r="F11" i="49"/>
  <c r="F11" i="48"/>
  <c r="F11" i="47"/>
  <c r="F11" i="46"/>
  <c r="F11" i="45"/>
  <c r="F11" i="44"/>
  <c r="F11" i="10"/>
  <c r="F9" i="43"/>
  <c r="F9" i="51"/>
  <c r="F9" i="50"/>
  <c r="F9" i="49"/>
  <c r="F9" i="48"/>
  <c r="F9" i="47"/>
  <c r="F9" i="46"/>
  <c r="F9" i="45"/>
  <c r="F9" i="44"/>
  <c r="F9" i="41"/>
  <c r="F9" i="42"/>
  <c r="F9" i="10"/>
  <c r="F29" i="41"/>
  <c r="F29" i="44"/>
  <c r="F29" i="42"/>
  <c r="F29" i="45"/>
  <c r="F29" i="43"/>
  <c r="F29" i="48"/>
  <c r="F29" i="47"/>
  <c r="F29" i="51"/>
  <c r="F29" i="50"/>
  <c r="F29" i="49"/>
  <c r="F29" i="46"/>
  <c r="F29" i="10"/>
  <c r="F8" i="43"/>
  <c r="F8" i="51"/>
  <c r="F8" i="50"/>
  <c r="F8" i="49"/>
  <c r="F8" i="48"/>
  <c r="F8" i="47"/>
  <c r="F8" i="46"/>
  <c r="F8" i="45"/>
  <c r="F8" i="44"/>
  <c r="F8" i="41"/>
  <c r="F8" i="42"/>
  <c r="F8" i="10"/>
  <c r="F7" i="42"/>
  <c r="F7" i="43"/>
  <c r="F7" i="47"/>
  <c r="F7" i="46"/>
  <c r="F7" i="44"/>
  <c r="F7" i="49"/>
  <c r="F7" i="48"/>
  <c r="F7" i="45"/>
  <c r="F7" i="51"/>
  <c r="F7" i="50"/>
  <c r="F7" i="41"/>
  <c r="F7" i="10"/>
  <c r="F23" i="42"/>
  <c r="F23" i="51"/>
  <c r="F23" i="50"/>
  <c r="F23" i="49"/>
  <c r="F23" i="48"/>
  <c r="F23" i="47"/>
  <c r="F23" i="46"/>
  <c r="F23" i="45"/>
  <c r="F23" i="44"/>
  <c r="F23" i="41"/>
  <c r="F23" i="43"/>
  <c r="F23" i="10"/>
  <c r="F28" i="41"/>
  <c r="F28" i="42"/>
  <c r="F28" i="44"/>
  <c r="F28" i="43"/>
  <c r="F28" i="45"/>
  <c r="F28" i="51"/>
  <c r="F28" i="50"/>
  <c r="F28" i="49"/>
  <c r="F28" i="48"/>
  <c r="F28" i="47"/>
  <c r="F28" i="46"/>
  <c r="F28" i="10"/>
  <c r="F25" i="41"/>
  <c r="F25" i="43"/>
  <c r="F25" i="42"/>
  <c r="F25" i="51"/>
  <c r="F25" i="50"/>
  <c r="F25" i="49"/>
  <c r="F25" i="48"/>
  <c r="F25" i="47"/>
  <c r="F25" i="46"/>
  <c r="F25" i="45"/>
  <c r="F25" i="44"/>
  <c r="F25" i="10"/>
  <c r="F22" i="41"/>
  <c r="F22" i="42"/>
  <c r="F22" i="43"/>
  <c r="F22" i="51"/>
  <c r="F22" i="50"/>
  <c r="F22" i="49"/>
  <c r="F22" i="48"/>
  <c r="F22" i="47"/>
  <c r="F22" i="46"/>
  <c r="F22" i="45"/>
  <c r="F22" i="44"/>
  <c r="F22" i="10"/>
  <c r="F37" i="41"/>
  <c r="F37" i="42"/>
  <c r="F37" i="45"/>
  <c r="F37" i="44"/>
  <c r="F37" i="43"/>
  <c r="F37" i="47"/>
  <c r="F37" i="48"/>
  <c r="F37" i="46"/>
  <c r="F37" i="51"/>
  <c r="F37" i="50"/>
  <c r="F37" i="49"/>
  <c r="F37" i="10"/>
  <c r="F21" i="41"/>
  <c r="F21" i="42"/>
  <c r="F21" i="43"/>
  <c r="F21" i="51"/>
  <c r="F21" i="50"/>
  <c r="F21" i="49"/>
  <c r="F21" i="48"/>
  <c r="F21" i="47"/>
  <c r="F21" i="46"/>
  <c r="F21" i="45"/>
  <c r="F21" i="44"/>
  <c r="F21" i="10"/>
  <c r="F20" i="49"/>
  <c r="F20" i="48"/>
  <c r="F20" i="51"/>
  <c r="F20" i="50"/>
  <c r="F20" i="41"/>
  <c r="F20" i="42"/>
  <c r="F20" i="45"/>
  <c r="F20" i="46"/>
  <c r="F20" i="44"/>
  <c r="F20" i="43"/>
  <c r="F20" i="47"/>
  <c r="F20" i="10"/>
  <c r="F19" i="42"/>
  <c r="F19" i="51"/>
  <c r="F19" i="50"/>
  <c r="F19" i="49"/>
  <c r="F19" i="48"/>
  <c r="F19" i="47"/>
  <c r="F19" i="46"/>
  <c r="F19" i="45"/>
  <c r="F19" i="44"/>
  <c r="F19" i="43"/>
  <c r="F19" i="41"/>
  <c r="F19" i="10"/>
  <c r="F26" i="41"/>
  <c r="F26" i="42"/>
  <c r="F26" i="43"/>
  <c r="F26" i="51"/>
  <c r="F26" i="50"/>
  <c r="F26" i="49"/>
  <c r="F26" i="48"/>
  <c r="F26" i="47"/>
  <c r="F26" i="46"/>
  <c r="F26" i="45"/>
  <c r="F26" i="44"/>
  <c r="F26" i="10"/>
  <c r="F34" i="41"/>
  <c r="F34" i="42"/>
  <c r="F34" i="47"/>
  <c r="F34" i="44"/>
  <c r="F34" i="45"/>
  <c r="F34" i="51"/>
  <c r="F34" i="50"/>
  <c r="F34" i="49"/>
  <c r="F34" i="48"/>
  <c r="F34" i="46"/>
  <c r="F34" i="43"/>
  <c r="F34" i="10"/>
  <c r="F18" i="42"/>
  <c r="F18" i="43"/>
  <c r="F18" i="51"/>
  <c r="F18" i="50"/>
  <c r="F18" i="49"/>
  <c r="F18" i="48"/>
  <c r="F18" i="47"/>
  <c r="F18" i="46"/>
  <c r="F18" i="45"/>
  <c r="F18" i="44"/>
  <c r="F18" i="41"/>
  <c r="F18" i="10"/>
  <c r="F36" i="41"/>
  <c r="F36" i="42"/>
  <c r="F36" i="45"/>
  <c r="F36" i="43"/>
  <c r="F36" i="51"/>
  <c r="F36" i="50"/>
  <c r="F36" i="49"/>
  <c r="F36" i="48"/>
  <c r="F36" i="47"/>
  <c r="F36" i="46"/>
  <c r="F36" i="44"/>
  <c r="F36" i="10"/>
  <c r="F17" i="41"/>
  <c r="F17" i="42"/>
  <c r="F17" i="43"/>
  <c r="F17" i="51"/>
  <c r="F17" i="50"/>
  <c r="F17" i="49"/>
  <c r="F17" i="48"/>
  <c r="F17" i="47"/>
  <c r="F17" i="46"/>
  <c r="F17" i="45"/>
  <c r="F17" i="44"/>
  <c r="F17" i="10"/>
  <c r="F12" i="42"/>
  <c r="F12" i="44"/>
  <c r="F12" i="43"/>
  <c r="F12" i="50"/>
  <c r="F12" i="49"/>
  <c r="F12" i="48"/>
  <c r="F12" i="45"/>
  <c r="F12" i="47"/>
  <c r="F12" i="51"/>
  <c r="F12" i="46"/>
  <c r="F12" i="41"/>
  <c r="F12" i="10"/>
  <c r="F24" i="51"/>
  <c r="F24" i="50"/>
  <c r="F24" i="49"/>
  <c r="F24" i="48"/>
  <c r="F24" i="47"/>
  <c r="F24" i="46"/>
  <c r="F24" i="45"/>
  <c r="F24" i="44"/>
  <c r="F24" i="41"/>
  <c r="F24" i="42"/>
  <c r="F24" i="43"/>
  <c r="F24" i="10"/>
  <c r="F32" i="41"/>
  <c r="F32" i="42"/>
  <c r="F32" i="45"/>
  <c r="F32" i="43"/>
  <c r="F32" i="44"/>
  <c r="F32" i="51"/>
  <c r="F32" i="50"/>
  <c r="F32" i="49"/>
  <c r="F32" i="48"/>
  <c r="F32" i="47"/>
  <c r="F32" i="46"/>
  <c r="F32" i="10"/>
  <c r="F16" i="51"/>
  <c r="F16" i="50"/>
  <c r="F16" i="49"/>
  <c r="F16" i="48"/>
  <c r="F16" i="47"/>
  <c r="F16" i="46"/>
  <c r="F16" i="45"/>
  <c r="F16" i="44"/>
  <c r="F16" i="41"/>
  <c r="F16" i="42"/>
  <c r="F16" i="43"/>
  <c r="F16" i="10"/>
  <c r="F13" i="42"/>
  <c r="F13" i="43"/>
  <c r="F13" i="51"/>
  <c r="F13" i="50"/>
  <c r="F13" i="49"/>
  <c r="F13" i="48"/>
  <c r="F13" i="47"/>
  <c r="F13" i="46"/>
  <c r="F13" i="45"/>
  <c r="F13" i="44"/>
  <c r="F13" i="41"/>
  <c r="F13" i="10"/>
  <c r="F35" i="44"/>
  <c r="F35" i="51"/>
  <c r="F35" i="50"/>
  <c r="F35" i="49"/>
  <c r="F35" i="48"/>
  <c r="F35" i="47"/>
  <c r="F35" i="46"/>
  <c r="F35" i="45"/>
  <c r="F35" i="41"/>
  <c r="F35" i="42"/>
  <c r="F35" i="43"/>
  <c r="F35" i="10"/>
  <c r="F31" i="44"/>
  <c r="F31" i="51"/>
  <c r="F31" i="50"/>
  <c r="F31" i="49"/>
  <c r="F31" i="48"/>
  <c r="F31" i="47"/>
  <c r="F31" i="46"/>
  <c r="F31" i="45"/>
  <c r="F31" i="43"/>
  <c r="F31" i="41"/>
  <c r="F31" i="42"/>
  <c r="F31" i="10"/>
  <c r="F15" i="43"/>
  <c r="F15" i="51"/>
  <c r="F15" i="50"/>
  <c r="F15" i="49"/>
  <c r="F15" i="48"/>
  <c r="F15" i="47"/>
  <c r="F15" i="46"/>
  <c r="F15" i="45"/>
  <c r="F15" i="44"/>
  <c r="F15" i="41"/>
  <c r="F15" i="42"/>
  <c r="F15" i="10"/>
  <c r="F27" i="42"/>
  <c r="F27" i="51"/>
  <c r="F27" i="50"/>
  <c r="F27" i="49"/>
  <c r="F27" i="48"/>
  <c r="F27" i="47"/>
  <c r="F27" i="46"/>
  <c r="F27" i="45"/>
  <c r="F27" i="44"/>
  <c r="F27" i="43"/>
  <c r="F27" i="41"/>
  <c r="F27" i="10"/>
  <c r="F33" i="41"/>
  <c r="F33" i="45"/>
  <c r="F33" i="42"/>
  <c r="F33" i="43"/>
  <c r="F33" i="44"/>
  <c r="F33" i="49"/>
  <c r="F33" i="48"/>
  <c r="F33" i="47"/>
  <c r="F33" i="46"/>
  <c r="F33" i="51"/>
  <c r="F33" i="50"/>
  <c r="F33" i="10"/>
  <c r="F30" i="41"/>
  <c r="F30" i="46"/>
  <c r="F30" i="45"/>
  <c r="F30" i="44"/>
  <c r="F30" i="43"/>
  <c r="F30" i="51"/>
  <c r="F30" i="50"/>
  <c r="F30" i="49"/>
  <c r="F30" i="48"/>
  <c r="F30" i="47"/>
  <c r="F30" i="42"/>
  <c r="F30" i="10"/>
  <c r="F14" i="43"/>
  <c r="F14" i="51"/>
  <c r="F14" i="50"/>
  <c r="F14" i="49"/>
  <c r="F14" i="48"/>
  <c r="F14" i="47"/>
  <c r="F14" i="46"/>
  <c r="F14" i="45"/>
  <c r="F14" i="44"/>
  <c r="F14" i="41"/>
  <c r="F14" i="42"/>
  <c r="F14" i="10"/>
  <c r="U6" i="10" l="1"/>
  <c r="U7" i="10" s="1"/>
  <c r="U8" i="10" s="1"/>
  <c r="U9" i="10" s="1"/>
  <c r="U10" i="10" s="1"/>
  <c r="U11" i="10" s="1"/>
  <c r="U12" i="10" s="1"/>
  <c r="U13" i="10" s="1"/>
  <c r="U14" i="10" s="1"/>
  <c r="U15" i="10" s="1"/>
  <c r="U16" i="10" s="1"/>
  <c r="U17" i="10" s="1"/>
  <c r="U18" i="10" s="1"/>
  <c r="U19" i="10" s="1"/>
  <c r="U20" i="10" s="1"/>
  <c r="U21" i="10" s="1"/>
  <c r="U22" i="10" s="1"/>
  <c r="U23" i="10" s="1"/>
  <c r="U24" i="10" s="1"/>
  <c r="U25" i="10" s="1"/>
  <c r="U26" i="10" s="1"/>
  <c r="U27" i="10" s="1"/>
  <c r="U28" i="10" s="1"/>
  <c r="U29" i="10" s="1"/>
</calcChain>
</file>

<file path=xl/sharedStrings.xml><?xml version="1.0" encoding="utf-8"?>
<sst xmlns="http://schemas.openxmlformats.org/spreadsheetml/2006/main" count="602" uniqueCount="136">
  <si>
    <t>ID</t>
  </si>
  <si>
    <t>Jan Mourik</t>
  </si>
  <si>
    <t>Visser</t>
  </si>
  <si>
    <t>Naam</t>
  </si>
  <si>
    <t>Arco de Bruin</t>
  </si>
  <si>
    <t>Arnoud Ottenvanger</t>
  </si>
  <si>
    <t>Bram Uil</t>
  </si>
  <si>
    <t>Caner hamleoglu</t>
  </si>
  <si>
    <t>Charles Laboure</t>
  </si>
  <si>
    <t>Cornel Lampen</t>
  </si>
  <si>
    <t>Dirk Dierckx</t>
  </si>
  <si>
    <t>Dirk Uil</t>
  </si>
  <si>
    <t>Eef hoek</t>
  </si>
  <si>
    <t>Elbert van den Berg</t>
  </si>
  <si>
    <t>Evert Hoefnagel</t>
  </si>
  <si>
    <t>Filip Galens</t>
  </si>
  <si>
    <t>Ger Grootendorst</t>
  </si>
  <si>
    <t>Gerrit van den Akker</t>
  </si>
  <si>
    <t>Hugo Poldervaart</t>
  </si>
  <si>
    <t>Jan Kom</t>
  </si>
  <si>
    <t>Jan Punselie</t>
  </si>
  <si>
    <t>Jeffery Vollebregt</t>
  </si>
  <si>
    <t>Jeroen Nieuwenbroek</t>
  </si>
  <si>
    <t>Jessie Laboure</t>
  </si>
  <si>
    <t>Jo Brobbel</t>
  </si>
  <si>
    <t>Jurgen van Rijswijk</t>
  </si>
  <si>
    <t>Lennart de Bruin</t>
  </si>
  <si>
    <t>Leo Breugel</t>
  </si>
  <si>
    <t>Lorensz Witzand</t>
  </si>
  <si>
    <t>Lucas Kappert</t>
  </si>
  <si>
    <t>Mike Lubbers</t>
  </si>
  <si>
    <t>Ollie Holster</t>
  </si>
  <si>
    <t>Patrick Huf</t>
  </si>
  <si>
    <t>Rick van Eden</t>
  </si>
  <si>
    <t>Rinus van Rutten</t>
  </si>
  <si>
    <t>Rob Punselie</t>
  </si>
  <si>
    <t>Robert de Bruin</t>
  </si>
  <si>
    <t>Roel Theunisse</t>
  </si>
  <si>
    <t>Ruud van Noord</t>
  </si>
  <si>
    <t>Sven Ouwekerk</t>
  </si>
  <si>
    <t>Theo vd Broek</t>
  </si>
  <si>
    <t>Wieb van de Linden</t>
  </si>
  <si>
    <t>Willem Wilkes</t>
  </si>
  <si>
    <t>Deelnemers</t>
  </si>
  <si>
    <t>Inschrijven</t>
  </si>
  <si>
    <t>Menu</t>
  </si>
  <si>
    <t>Wedstrijd 1</t>
  </si>
  <si>
    <t>Plaats</t>
  </si>
  <si>
    <t>Contributie</t>
  </si>
  <si>
    <t>Kanjer Pot</t>
  </si>
  <si>
    <t>Koppel Pot</t>
  </si>
  <si>
    <t>x</t>
  </si>
  <si>
    <t>Wedstrijd 2</t>
  </si>
  <si>
    <t>Wedstrijd 3</t>
  </si>
  <si>
    <t>Wedstrijd 4</t>
  </si>
  <si>
    <t>Inschrijven - W1</t>
  </si>
  <si>
    <t>Inschrijven -W2</t>
  </si>
  <si>
    <t>Inschrijven -W3</t>
  </si>
  <si>
    <t>Inschrijven -W4</t>
  </si>
  <si>
    <t>Inschrijven -W5</t>
  </si>
  <si>
    <t>Inschrijven -W6</t>
  </si>
  <si>
    <t>Inschrijven -W7</t>
  </si>
  <si>
    <t>Inschrijven -W8</t>
  </si>
  <si>
    <t>Inschrijven -W9</t>
  </si>
  <si>
    <t>Inschrijven -W10</t>
  </si>
  <si>
    <t>Inschrijven -W11</t>
  </si>
  <si>
    <t>Inschrijven -W12</t>
  </si>
  <si>
    <t>Wedstrijd - 1</t>
  </si>
  <si>
    <t>Wedstrijd - 2</t>
  </si>
  <si>
    <t>Wedstrijd - 3</t>
  </si>
  <si>
    <t>Wedstrijd - 4</t>
  </si>
  <si>
    <t>Wedstrijd - 5</t>
  </si>
  <si>
    <t>Wedstrijd - 6</t>
  </si>
  <si>
    <t>Wedstrijd - 7</t>
  </si>
  <si>
    <t>Wedstrijd - 8</t>
  </si>
  <si>
    <t>Wedstrijd - 9</t>
  </si>
  <si>
    <t>Wedstrijd - 10</t>
  </si>
  <si>
    <t>Wedstrijd - 11</t>
  </si>
  <si>
    <t>Wedstrijd - 12</t>
  </si>
  <si>
    <t>Administratie</t>
  </si>
  <si>
    <t>Straat</t>
  </si>
  <si>
    <t>Nummer</t>
  </si>
  <si>
    <t>Postcode</t>
  </si>
  <si>
    <t>Land</t>
  </si>
  <si>
    <t>Telefoon</t>
  </si>
  <si>
    <t>E-mail</t>
  </si>
  <si>
    <t>Vis 1</t>
  </si>
  <si>
    <t>Vis 2</t>
  </si>
  <si>
    <t>Vis 3</t>
  </si>
  <si>
    <t>Vis 4</t>
  </si>
  <si>
    <t>Vis 5</t>
  </si>
  <si>
    <t>Vis 6</t>
  </si>
  <si>
    <t>Vis 7</t>
  </si>
  <si>
    <t>Vis 8</t>
  </si>
  <si>
    <t>Vis 9</t>
  </si>
  <si>
    <t>Vis 10</t>
  </si>
  <si>
    <t>Vis 11</t>
  </si>
  <si>
    <t>Vis 12</t>
  </si>
  <si>
    <t>Aantal cm</t>
  </si>
  <si>
    <t>Aantal Vissen</t>
  </si>
  <si>
    <t>Punten</t>
  </si>
  <si>
    <t>Wedstrijd</t>
  </si>
  <si>
    <t>Eind Prijzen</t>
  </si>
  <si>
    <t>Totaal Pot</t>
  </si>
  <si>
    <t>Wedstrijd 5</t>
  </si>
  <si>
    <t>Wedstrijd 6</t>
  </si>
  <si>
    <t>Wedstrijd 7</t>
  </si>
  <si>
    <t>Wedstrijd 8</t>
  </si>
  <si>
    <t>Wedstrijd 9</t>
  </si>
  <si>
    <t>Wedstrijd 10</t>
  </si>
  <si>
    <t>Wedstrijd 11</t>
  </si>
  <si>
    <t>Wedstrijd 12</t>
  </si>
  <si>
    <t>Wedstrijden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</si>
  <si>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</si>
  <si>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</si>
  <si>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</si>
  <si>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</si>
  <si>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</si>
  <si>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</si>
  <si>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</si>
  <si>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</si>
  <si>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</si>
  <si>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</si>
  <si>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</si>
  <si>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</si>
  <si>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Totaal</t>
  </si>
  <si>
    <t>Vissen</t>
  </si>
  <si>
    <t>Cm</t>
  </si>
  <si>
    <t>Loting</t>
  </si>
  <si>
    <t>Naam visser</t>
  </si>
  <si>
    <t>PlaatsNr.</t>
  </si>
  <si>
    <t xml:space="preserve">        LOTING DEELNEMERS</t>
  </si>
  <si>
    <t>ikke</t>
  </si>
  <si>
    <t>AANTAL VISSERS</t>
  </si>
  <si>
    <t>Kaarten</t>
  </si>
  <si>
    <t>Naam: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</si>
</sst>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2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9"/>
      <color theme="4"/>
      <name val="Calibri"/>
      <family val="2"/>
      <scheme val="minor"/>
    </font>
    <font>
      <sz val="8"/>
      <name val="Calibri"/>
      <family val="2"/>
      <scheme val="minor"/>
    </font>
    <font>
      <sz val="9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9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  <font>
      <sz val="9"/>
      <color theme="10"/>
      <name val="Calibri"/>
      <family val="2"/>
      <scheme val="minor"/>
    </font>
    <font>
      <sz val="36"/>
      <color theme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DE9E7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double">
        <color theme="3"/>
      </top>
      <bottom/>
      <diagonal/>
    </border>
    <border>
      <left/>
      <right/>
      <top/>
      <bottom style="double">
        <color theme="3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double">
        <color indexed="6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/>
      <right/>
      <top style="thin">
        <color theme="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7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1" fontId="1" fillId="3" borderId="0" xfId="0" applyNumberFormat="1" applyFont="1" applyFill="1" applyAlignment="1">
      <alignment horizontal="left"/>
    </xf>
    <xf numFmtId="1" fontId="1" fillId="2" borderId="0" xfId="0" applyNumberFormat="1" applyFont="1" applyFill="1" applyAlignment="1">
      <alignment horizontal="left"/>
    </xf>
    <xf numFmtId="0" fontId="1" fillId="2" borderId="0" xfId="0" applyFont="1" applyFill="1" applyAlignment="1"/>
    <xf numFmtId="0" fontId="1" fillId="3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5" fillId="2" borderId="0" xfId="0" applyFont="1" applyFill="1"/>
    <xf numFmtId="0" fontId="2" fillId="2" borderId="0" xfId="0" applyFont="1" applyFill="1"/>
    <xf numFmtId="0" fontId="3" fillId="3" borderId="0" xfId="0" applyFont="1" applyFill="1"/>
    <xf numFmtId="0" fontId="3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/>
    </xf>
    <xf numFmtId="1" fontId="1" fillId="2" borderId="5" xfId="0" applyNumberFormat="1" applyFont="1" applyFill="1" applyBorder="1" applyAlignment="1">
      <alignment horizontal="left"/>
    </xf>
    <xf numFmtId="0" fontId="1" fillId="2" borderId="0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44" fontId="1" fillId="2" borderId="0" xfId="0" applyNumberFormat="1" applyFont="1" applyFill="1"/>
    <xf numFmtId="44" fontId="1" fillId="0" borderId="5" xfId="1" applyFont="1" applyBorder="1"/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/>
    <xf numFmtId="0" fontId="12" fillId="2" borderId="0" xfId="0" applyFont="1" applyFill="1"/>
    <xf numFmtId="0" fontId="11" fillId="2" borderId="0" xfId="0" applyFont="1" applyFill="1" applyAlignment="1"/>
    <xf numFmtId="1" fontId="6" fillId="2" borderId="0" xfId="0" applyNumberFormat="1" applyFont="1" applyFill="1" applyBorder="1" applyAlignment="1">
      <alignment horizontal="center" vertical="center"/>
    </xf>
    <xf numFmtId="1" fontId="11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/>
    <xf numFmtId="1" fontId="4" fillId="2" borderId="8" xfId="0" applyNumberFormat="1" applyFont="1" applyFill="1" applyBorder="1" applyAlignment="1">
      <alignment horizontal="left"/>
    </xf>
    <xf numFmtId="0" fontId="4" fillId="2" borderId="8" xfId="0" applyFont="1" applyFill="1" applyBorder="1"/>
    <xf numFmtId="1" fontId="1" fillId="2" borderId="8" xfId="0" applyNumberFormat="1" applyFont="1" applyFill="1" applyBorder="1" applyAlignment="1">
      <alignment horizontal="left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/>
    <xf numFmtId="0" fontId="15" fillId="2" borderId="8" xfId="2" applyFont="1" applyFill="1" applyBorder="1"/>
    <xf numFmtId="0" fontId="4" fillId="2" borderId="8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1" fillId="3" borderId="0" xfId="0" applyFont="1" applyFill="1" applyBorder="1"/>
    <xf numFmtId="0" fontId="3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5" xfId="1" applyNumberFormat="1" applyFont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1" fontId="1" fillId="2" borderId="5" xfId="0" applyNumberFormat="1" applyFont="1" applyFill="1" applyBorder="1" applyAlignment="1">
      <alignment horizontal="center"/>
    </xf>
    <xf numFmtId="0" fontId="11" fillId="3" borderId="0" xfId="0" applyFont="1" applyFill="1"/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/>
    <xf numFmtId="0" fontId="14" fillId="2" borderId="0" xfId="2" applyFont="1" applyFill="1" applyBorder="1" applyAlignment="1">
      <alignment vertical="center"/>
    </xf>
    <xf numFmtId="0" fontId="14" fillId="3" borderId="0" xfId="2" applyFont="1" applyFill="1" applyBorder="1" applyAlignment="1">
      <alignment vertical="center"/>
    </xf>
    <xf numFmtId="0" fontId="3" fillId="2" borderId="8" xfId="0" applyFont="1" applyFill="1" applyBorder="1" applyAlignment="1">
      <alignment horizontal="left"/>
    </xf>
    <xf numFmtId="44" fontId="1" fillId="2" borderId="8" xfId="0" applyNumberFormat="1" applyFont="1" applyFill="1" applyBorder="1" applyAlignment="1">
      <alignment horizontal="left"/>
    </xf>
    <xf numFmtId="44" fontId="1" fillId="2" borderId="8" xfId="0" applyNumberFormat="1" applyFont="1" applyFill="1" applyBorder="1"/>
    <xf numFmtId="44" fontId="10" fillId="2" borderId="0" xfId="0" applyNumberFormat="1" applyFont="1" applyFill="1" applyAlignment="1">
      <alignment horizontal="left"/>
    </xf>
    <xf numFmtId="44" fontId="10" fillId="2" borderId="0" xfId="0" applyNumberFormat="1" applyFont="1" applyFill="1"/>
    <xf numFmtId="0" fontId="1" fillId="2" borderId="18" xfId="0" applyFont="1" applyFill="1" applyBorder="1"/>
    <xf numFmtId="44" fontId="1" fillId="6" borderId="8" xfId="1" applyFont="1" applyFill="1" applyBorder="1"/>
    <xf numFmtId="0" fontId="11" fillId="6" borderId="8" xfId="0" applyFont="1" applyFill="1" applyBorder="1"/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1" fontId="1" fillId="2" borderId="0" xfId="0" applyNumberFormat="1" applyFont="1" applyFill="1" applyBorder="1"/>
    <xf numFmtId="1" fontId="0" fillId="0" borderId="0" xfId="0" applyNumberFormat="1" applyBorder="1"/>
    <xf numFmtId="1" fontId="1" fillId="3" borderId="0" xfId="0" applyNumberFormat="1" applyFont="1" applyFill="1"/>
    <xf numFmtId="1" fontId="1" fillId="2" borderId="0" xfId="0" applyNumberFormat="1" applyFont="1" applyFill="1"/>
    <xf numFmtId="0" fontId="1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/>
    </xf>
    <xf numFmtId="0" fontId="18" fillId="2" borderId="0" xfId="2" applyFont="1" applyFill="1" applyBorder="1" applyAlignment="1">
      <alignment vertical="center"/>
    </xf>
    <xf numFmtId="0" fontId="1" fillId="7" borderId="0" xfId="0" applyFont="1" applyFill="1" applyBorder="1"/>
    <xf numFmtId="0" fontId="18" fillId="7" borderId="0" xfId="2" applyFont="1" applyFill="1" applyBorder="1" applyAlignment="1">
      <alignment vertical="center"/>
    </xf>
    <xf numFmtId="0" fontId="1" fillId="2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0" fillId="8" borderId="0" xfId="0" applyFill="1" applyAlignment="1" applyProtection="1">
      <alignment horizontal="center" vertical="center"/>
      <protection locked="0"/>
    </xf>
    <xf numFmtId="0" fontId="0" fillId="8" borderId="0" xfId="0" applyFill="1" applyProtection="1">
      <protection locked="0"/>
    </xf>
    <xf numFmtId="0" fontId="0" fillId="0" borderId="0" xfId="0" applyProtection="1">
      <protection locked="0"/>
    </xf>
    <xf numFmtId="0" fontId="0" fillId="10" borderId="0" xfId="0" applyFill="1" applyProtection="1">
      <protection locked="0"/>
    </xf>
    <xf numFmtId="0" fontId="20" fillId="12" borderId="19" xfId="0" applyFont="1" applyFill="1" applyBorder="1" applyAlignment="1" applyProtection="1">
      <alignment horizontal="center" vertical="center"/>
      <protection locked="0"/>
    </xf>
    <xf numFmtId="0" fontId="21" fillId="10" borderId="0" xfId="0" applyFont="1" applyFill="1" applyProtection="1">
      <protection locked="0"/>
    </xf>
    <xf numFmtId="0" fontId="0" fillId="11" borderId="0" xfId="0" applyFill="1" applyProtection="1">
      <protection locked="0"/>
    </xf>
    <xf numFmtId="0" fontId="22" fillId="11" borderId="0" xfId="0" applyFont="1" applyFill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left"/>
      <protection locked="0"/>
    </xf>
    <xf numFmtId="0" fontId="1" fillId="2" borderId="9" xfId="0" applyFont="1" applyFill="1" applyBorder="1" applyAlignment="1" applyProtection="1">
      <alignment horizontal="left"/>
      <protection locked="0"/>
    </xf>
    <xf numFmtId="0" fontId="1" fillId="2" borderId="8" xfId="0" applyFont="1" applyFill="1" applyBorder="1" applyAlignment="1" applyProtection="1">
      <protection locked="0"/>
    </xf>
    <xf numFmtId="0" fontId="23" fillId="11" borderId="0" xfId="0" applyFont="1" applyFill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24" fillId="11" borderId="0" xfId="0" applyFont="1" applyFill="1" applyAlignment="1" applyProtection="1">
      <alignment horizontal="center" vertical="center"/>
      <protection locked="0"/>
    </xf>
    <xf numFmtId="0" fontId="1" fillId="0" borderId="0" xfId="0" applyFont="1"/>
    <xf numFmtId="0" fontId="1" fillId="2" borderId="23" xfId="0" applyFont="1" applyFill="1" applyBorder="1"/>
    <xf numFmtId="0" fontId="1" fillId="2" borderId="24" xfId="0" applyFont="1" applyFill="1" applyBorder="1"/>
    <xf numFmtId="0" fontId="10" fillId="2" borderId="0" xfId="0" applyFont="1" applyFill="1"/>
    <xf numFmtId="0" fontId="11" fillId="4" borderId="0" xfId="2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2" borderId="2" xfId="0" applyNumberFormat="1" applyFont="1" applyFill="1" applyBorder="1" applyAlignment="1">
      <alignment horizontal="center" vertical="center"/>
    </xf>
    <xf numFmtId="1" fontId="6" fillId="2" borderId="3" xfId="0" applyNumberFormat="1" applyFont="1" applyFill="1" applyBorder="1" applyAlignment="1">
      <alignment horizontal="center" vertical="center"/>
    </xf>
    <xf numFmtId="1" fontId="6" fillId="2" borderId="4" xfId="0" applyNumberFormat="1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/>
    </xf>
    <xf numFmtId="0" fontId="13" fillId="3" borderId="0" xfId="2" applyFill="1" applyAlignment="1">
      <alignment horizontal="center" vertical="center"/>
    </xf>
    <xf numFmtId="0" fontId="13" fillId="5" borderId="0" xfId="2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6" borderId="0" xfId="2" applyFont="1" applyFill="1" applyAlignment="1">
      <alignment horizontal="center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1" fontId="10" fillId="2" borderId="0" xfId="0" applyNumberFormat="1" applyFont="1" applyFill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1" fontId="14" fillId="2" borderId="1" xfId="2" applyNumberFormat="1" applyFont="1" applyFill="1" applyBorder="1" applyAlignment="1">
      <alignment horizontal="center" vertical="center"/>
    </xf>
    <xf numFmtId="1" fontId="14" fillId="2" borderId="2" xfId="2" applyNumberFormat="1" applyFont="1" applyFill="1" applyBorder="1" applyAlignment="1">
      <alignment horizontal="center" vertical="center"/>
    </xf>
    <xf numFmtId="1" fontId="14" fillId="2" borderId="3" xfId="2" applyNumberFormat="1" applyFont="1" applyFill="1" applyBorder="1" applyAlignment="1">
      <alignment horizontal="center" vertical="center"/>
    </xf>
    <xf numFmtId="1" fontId="14" fillId="2" borderId="4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19" fillId="9" borderId="0" xfId="0" applyFont="1" applyFill="1" applyAlignment="1" applyProtection="1">
      <alignment horizontal="center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/>
    </xf>
    <xf numFmtId="0" fontId="14" fillId="2" borderId="1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/>
    </xf>
    <xf numFmtId="44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4" fillId="2" borderId="12" xfId="2" applyFont="1" applyFill="1" applyBorder="1" applyAlignment="1">
      <alignment horizontal="center" vertical="center"/>
    </xf>
    <xf numFmtId="0" fontId="14" fillId="2" borderId="14" xfId="2" applyFont="1" applyFill="1" applyBorder="1" applyAlignment="1">
      <alignment horizontal="center" vertical="center"/>
    </xf>
    <xf numFmtId="0" fontId="14" fillId="2" borderId="15" xfId="2" applyFont="1" applyFill="1" applyBorder="1" applyAlignment="1">
      <alignment horizontal="center" vertical="center"/>
    </xf>
    <xf numFmtId="0" fontId="14" fillId="2" borderId="17" xfId="2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</cellXfs>
  <cellStyles count="3">
    <cellStyle name="Hyperlink" xfId="2" builtinId="8"/>
    <cellStyle name="Standaard" xfId="0" builtinId="0"/>
    <cellStyle name="Valuta" xfId="1" builtinId="4"/>
  </cellStyles>
  <dxfs count="7">
    <dxf>
      <fill>
        <patternFill>
          <bgColor rgb="FF92D050"/>
        </patternFill>
      </fill>
    </dxf>
    <dxf>
      <font>
        <b/>
        <i val="0"/>
        <color theme="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z val="9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Calibri"/>
        <family val="2"/>
        <scheme val="minor"/>
      </font>
      <fill>
        <patternFill patternType="solid">
          <fgColor indexed="64"/>
          <bgColor rgb="FF9DE9E7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358140</xdr:colOff>
      <xdr:row>5</xdr:row>
      <xdr:rowOff>0</xdr:rowOff>
    </xdr:from>
    <xdr:to>
      <xdr:col>9</xdr:col>
      <xdr:colOff>289560</xdr:colOff>
      <xdr:row>6</xdr:row>
      <xdr:rowOff>91440</xdr:rowOff>
    </xdr:to>
    <xdr:sp macro="[0]!Gegevens_wisse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833360" y="1059180"/>
          <a:ext cx="16916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Alles wissen</a:t>
          </a:r>
        </a:p>
      </xdr:txBody>
    </xdr:sp>
    <xdr:clientData/>
  </xdr:twoCellAnchor>
  <xdr:twoCellAnchor>
    <xdr:from>
      <xdr:col>8</xdr:col>
      <xdr:colOff>358140</xdr:colOff>
      <xdr:row>7</xdr:row>
      <xdr:rowOff>30480</xdr:rowOff>
    </xdr:from>
    <xdr:to>
      <xdr:col>9</xdr:col>
      <xdr:colOff>289560</xdr:colOff>
      <xdr:row>8</xdr:row>
      <xdr:rowOff>121920</xdr:rowOff>
    </xdr:to>
    <xdr:sp macro="[0]!Loting_start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833360" y="1485900"/>
          <a:ext cx="16916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Plaats</a:t>
          </a:r>
          <a:r>
            <a:rPr lang="nl-BE" sz="1400" baseline="0"/>
            <a:t> toekennen</a:t>
          </a:r>
          <a:endParaRPr lang="nl-BE" sz="1400"/>
        </a:p>
      </xdr:txBody>
    </xdr:sp>
    <xdr:clientData/>
  </xdr:twoCellAnchor>
  <xdr:twoCellAnchor>
    <xdr:from>
      <xdr:col>8</xdr:col>
      <xdr:colOff>373380</xdr:colOff>
      <xdr:row>9</xdr:row>
      <xdr:rowOff>38100</xdr:rowOff>
    </xdr:from>
    <xdr:to>
      <xdr:col>9</xdr:col>
      <xdr:colOff>304800</xdr:colOff>
      <xdr:row>10</xdr:row>
      <xdr:rowOff>129540</xdr:rowOff>
    </xdr:to>
    <xdr:sp macro="[0]!Namen_plaatsen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848600" y="1889760"/>
          <a:ext cx="169164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Namen plaatsen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60960</xdr:colOff>
          <xdr:row>6</xdr:row>
          <xdr:rowOff>137160</xdr:rowOff>
        </xdr:from>
        <xdr:to>
          <xdr:col>25</xdr:col>
          <xdr:colOff>76200</xdr:colOff>
          <xdr:row>8</xdr:row>
          <xdr:rowOff>60960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4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Invoer wissen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8" name="Tekstvak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185737</xdr:colOff>
      <xdr:row>1</xdr:row>
      <xdr:rowOff>19050</xdr:rowOff>
    </xdr:from>
    <xdr:to>
      <xdr:col>14</xdr:col>
      <xdr:colOff>161925</xdr:colOff>
      <xdr:row>2</xdr:row>
      <xdr:rowOff>142875</xdr:rowOff>
    </xdr:to>
    <xdr:sp macro="[0]!week_sorteren" textlink="">
      <xdr:nvSpPr>
        <xdr:cNvPr id="2" name="Tekstvak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3967162" y="171450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a:rPr>
            <a:t>Uitslag sorteren</a:t>
          </a:r>
        </a:p>
      </xdr:txBody>
    </xdr:sp>
    <xdr:clientData/>
  </xdr:twoCellAnchor>
  <xdr:twoCellAnchor>
    <xdr:from>
      <xdr:col>4</xdr:col>
      <xdr:colOff>0</xdr:colOff>
      <xdr:row>1</xdr:row>
      <xdr:rowOff>38100</xdr:rowOff>
    </xdr:from>
    <xdr:to>
      <xdr:col>5</xdr:col>
      <xdr:colOff>1066799</xdr:colOff>
      <xdr:row>3</xdr:row>
      <xdr:rowOff>9525</xdr:rowOff>
    </xdr:to>
    <xdr:sp macro="[0]!menu" textlink="">
      <xdr:nvSpPr>
        <xdr:cNvPr id="3" name="Tekstvak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952500" y="190500"/>
          <a:ext cx="1676399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  <a:solidFill>
                <a:schemeClr val="tx2">
                  <a:lumMod val="60000"/>
                  <a:lumOff val="40000"/>
                </a:schemeClr>
              </a:solidFill>
            </a:rPr>
            <a:t>Menu</a:t>
          </a:r>
        </a:p>
      </xdr:txBody>
    </xdr:sp>
    <xdr:clientData/>
  </xdr:twoCellAnchor>
  <xdr:twoCellAnchor>
    <xdr:from>
      <xdr:col>18</xdr:col>
      <xdr:colOff>66675</xdr:colOff>
      <xdr:row>1</xdr:row>
      <xdr:rowOff>9525</xdr:rowOff>
    </xdr:from>
    <xdr:to>
      <xdr:col>20</xdr:col>
      <xdr:colOff>423863</xdr:colOff>
      <xdr:row>2</xdr:row>
      <xdr:rowOff>133350</xdr:rowOff>
    </xdr:to>
    <xdr:sp macro="[0]!naar_tussenstand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7058025" y="161925"/>
          <a:ext cx="1681163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nl-BE" sz="1100" b="0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t>Uitslag</a:t>
          </a:r>
          <a:r>
            <a:rPr lang="nl-BE" sz="1100" b="1">
              <a:ln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 naar </a:t>
          </a:r>
          <a:r>
            <a:rPr lang="nl-BE" sz="1100" b="1">
              <a:ln cmpd="dbl">
                <a:solidFill>
                  <a:schemeClr val="tx2">
                    <a:lumMod val="40000"/>
                    <a:lumOff val="60000"/>
                  </a:schemeClr>
                </a:solidFill>
                <a:bevel/>
              </a:ln>
              <a:solidFill>
                <a:schemeClr val="tx2">
                  <a:lumMod val="40000"/>
                  <a:lumOff val="60000"/>
                </a:schemeClr>
              </a:solidFill>
            </a:rPr>
            <a:t>tussenstand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A44DAA-C2A5-4265-9C15-5136EC1EADEE}" name="Tabel1" displayName="Tabel1" ref="F5:G65" totalsRowShown="0" headerRowDxfId="6" tableBorderDxfId="5">
  <autoFilter ref="F5:G65" xr:uid="{78A44DAA-C2A5-4265-9C15-5136EC1EADEE}"/>
  <tableColumns count="2">
    <tableColumn id="1" xr3:uid="{971998D7-76E5-4BD8-9628-D000AEC56A48}" name="Naam visser" dataDxfId="4"/>
    <tableColumn id="2" xr3:uid="{7FDA114F-9B41-441A-8310-705B6F0FA52A}" name="PlaatsNr." dataDxfId="3">
      <calculatedColumnFormula>IFERROR(IF(F6&lt;&gt;"",VLOOKUP(LARGE($K$6:$K$65,ROWS($F$6:F6)),$K$6:$L$65,2,0),""),"")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33B1B-1D0E-4EA2-A4ED-DA1C6F571196}">
  <sheetPr codeName="Blad1"/>
  <dimension ref="A1:N41"/>
  <sheetViews>
    <sheetView workbookViewId="0">
      <selection activeCell="D13" sqref="D13:E14"/>
    </sheetView>
  </sheetViews>
  <sheetFormatPr defaultColWidth="9.109375" defaultRowHeight="12"/>
  <cols>
    <col min="1" max="2" width="1.6640625" style="3" customWidth="1"/>
    <col min="3" max="3" width="1.6640625" style="1" customWidth="1"/>
    <col min="4" max="6" width="8.6640625" style="1" customWidth="1"/>
    <col min="7" max="8" width="8.6640625" style="37" customWidth="1"/>
    <col min="9" max="9" width="8.6640625" style="1" customWidth="1"/>
    <col min="10" max="11" width="8.6640625" style="37" customWidth="1"/>
    <col min="12" max="47" width="8.6640625" style="1" customWidth="1"/>
    <col min="48" max="16384" width="9.109375" style="1"/>
  </cols>
  <sheetData>
    <row r="1" spans="4:14" s="3" customFormat="1" ht="12.6" thickBot="1">
      <c r="G1" s="60"/>
      <c r="H1" s="60"/>
      <c r="J1" s="60"/>
      <c r="K1" s="60"/>
    </row>
    <row r="2" spans="4:14" s="3" customFormat="1" ht="12.6" thickTop="1">
      <c r="D2" s="116" t="s">
        <v>45</v>
      </c>
      <c r="E2" s="117"/>
      <c r="G2" s="60"/>
      <c r="H2" s="60"/>
      <c r="J2" s="60"/>
      <c r="K2" s="60"/>
    </row>
    <row r="3" spans="4:14" ht="12.6" thickBot="1">
      <c r="D3" s="118"/>
      <c r="E3" s="119"/>
    </row>
    <row r="4" spans="4:14" ht="12.6" thickTop="1">
      <c r="D4" s="35"/>
      <c r="E4" s="35"/>
    </row>
    <row r="5" spans="4:14">
      <c r="D5" s="36"/>
      <c r="E5" s="36"/>
    </row>
    <row r="6" spans="4:14">
      <c r="D6" s="37"/>
      <c r="E6" s="37"/>
    </row>
    <row r="7" spans="4:14">
      <c r="D7" s="120" t="s">
        <v>43</v>
      </c>
      <c r="E7" s="120"/>
      <c r="G7" s="114" t="s">
        <v>55</v>
      </c>
      <c r="H7" s="114"/>
      <c r="J7" s="122" t="s">
        <v>67</v>
      </c>
      <c r="K7" s="122"/>
      <c r="M7" s="124" t="s">
        <v>79</v>
      </c>
      <c r="N7" s="124"/>
    </row>
    <row r="8" spans="4:14">
      <c r="D8" s="120"/>
      <c r="E8" s="120"/>
      <c r="G8" s="114"/>
      <c r="H8" s="114"/>
      <c r="J8" s="122"/>
      <c r="K8" s="122"/>
      <c r="M8" s="124"/>
      <c r="N8" s="124"/>
    </row>
    <row r="9" spans="4:14">
      <c r="D9" s="37"/>
      <c r="E9" s="37"/>
    </row>
    <row r="10" spans="4:14">
      <c r="D10" s="121" t="s">
        <v>128</v>
      </c>
      <c r="E10" s="121"/>
      <c r="G10" s="114" t="s">
        <v>56</v>
      </c>
      <c r="H10" s="114"/>
      <c r="J10" s="122" t="s">
        <v>68</v>
      </c>
      <c r="K10" s="122"/>
    </row>
    <row r="11" spans="4:14">
      <c r="D11" s="121"/>
      <c r="E11" s="121"/>
      <c r="G11" s="114"/>
      <c r="H11" s="114"/>
      <c r="J11" s="122"/>
      <c r="K11" s="122"/>
    </row>
    <row r="12" spans="4:14">
      <c r="D12" s="34"/>
      <c r="E12" s="34"/>
    </row>
    <row r="13" spans="4:14">
      <c r="D13" s="120" t="s">
        <v>134</v>
      </c>
      <c r="E13" s="120"/>
      <c r="G13" s="114" t="s">
        <v>57</v>
      </c>
      <c r="H13" s="114"/>
      <c r="J13" s="123" t="s">
        <v>69</v>
      </c>
      <c r="K13" s="123"/>
    </row>
    <row r="14" spans="4:14">
      <c r="D14" s="120"/>
      <c r="E14" s="120"/>
      <c r="G14" s="114"/>
      <c r="H14" s="114"/>
      <c r="J14" s="123"/>
      <c r="K14" s="123"/>
    </row>
    <row r="15" spans="4:14">
      <c r="D15" s="33"/>
      <c r="E15" s="33"/>
    </row>
    <row r="16" spans="4:14">
      <c r="D16" s="33"/>
      <c r="E16" s="33"/>
      <c r="G16" s="114" t="s">
        <v>58</v>
      </c>
      <c r="H16" s="114"/>
      <c r="J16" s="123" t="s">
        <v>70</v>
      </c>
      <c r="K16" s="123"/>
    </row>
    <row r="17" spans="4:11">
      <c r="D17" s="33"/>
      <c r="E17" s="33"/>
      <c r="G17" s="114"/>
      <c r="H17" s="114"/>
      <c r="J17" s="123"/>
      <c r="K17" s="123"/>
    </row>
    <row r="18" spans="4:11">
      <c r="D18" s="33"/>
      <c r="E18" s="33"/>
    </row>
    <row r="19" spans="4:11">
      <c r="G19" s="115" t="s">
        <v>59</v>
      </c>
      <c r="H19" s="115"/>
      <c r="J19" s="123" t="s">
        <v>71</v>
      </c>
      <c r="K19" s="123"/>
    </row>
    <row r="20" spans="4:11">
      <c r="G20" s="115"/>
      <c r="H20" s="115"/>
      <c r="J20" s="123"/>
      <c r="K20" s="123"/>
    </row>
    <row r="22" spans="4:11">
      <c r="G22" s="115" t="s">
        <v>60</v>
      </c>
      <c r="H22" s="115"/>
      <c r="J22" s="123" t="s">
        <v>72</v>
      </c>
      <c r="K22" s="123"/>
    </row>
    <row r="23" spans="4:11">
      <c r="G23" s="115"/>
      <c r="H23" s="115"/>
      <c r="J23" s="123"/>
      <c r="K23" s="123"/>
    </row>
    <row r="25" spans="4:11">
      <c r="G25" s="115" t="s">
        <v>61</v>
      </c>
      <c r="H25" s="115"/>
      <c r="J25" s="123" t="s">
        <v>73</v>
      </c>
      <c r="K25" s="123"/>
    </row>
    <row r="26" spans="4:11">
      <c r="G26" s="115"/>
      <c r="H26" s="115"/>
      <c r="J26" s="123"/>
      <c r="K26" s="123"/>
    </row>
    <row r="28" spans="4:11">
      <c r="G28" s="115" t="s">
        <v>62</v>
      </c>
      <c r="H28" s="115"/>
      <c r="J28" s="123" t="s">
        <v>74</v>
      </c>
      <c r="K28" s="123"/>
    </row>
    <row r="29" spans="4:11">
      <c r="G29" s="115"/>
      <c r="H29" s="115"/>
      <c r="J29" s="123"/>
      <c r="K29" s="123"/>
    </row>
    <row r="31" spans="4:11">
      <c r="G31" s="115" t="s">
        <v>63</v>
      </c>
      <c r="H31" s="115"/>
      <c r="J31" s="123" t="s">
        <v>75</v>
      </c>
      <c r="K31" s="123"/>
    </row>
    <row r="32" spans="4:11">
      <c r="G32" s="115"/>
      <c r="H32" s="115"/>
      <c r="J32" s="123"/>
      <c r="K32" s="123"/>
    </row>
    <row r="34" spans="7:11">
      <c r="G34" s="115" t="s">
        <v>64</v>
      </c>
      <c r="H34" s="115"/>
      <c r="J34" s="123" t="s">
        <v>76</v>
      </c>
      <c r="K34" s="123"/>
    </row>
    <row r="35" spans="7:11">
      <c r="G35" s="115"/>
      <c r="H35" s="115"/>
      <c r="J35" s="123"/>
      <c r="K35" s="123"/>
    </row>
    <row r="37" spans="7:11">
      <c r="G37" s="115" t="s">
        <v>65</v>
      </c>
      <c r="H37" s="115"/>
      <c r="J37" s="123" t="s">
        <v>77</v>
      </c>
      <c r="K37" s="123"/>
    </row>
    <row r="38" spans="7:11">
      <c r="G38" s="115"/>
      <c r="H38" s="115"/>
      <c r="J38" s="123"/>
      <c r="K38" s="123"/>
    </row>
    <row r="40" spans="7:11">
      <c r="G40" s="115" t="s">
        <v>66</v>
      </c>
      <c r="H40" s="115"/>
      <c r="J40" s="123" t="s">
        <v>78</v>
      </c>
      <c r="K40" s="123"/>
    </row>
    <row r="41" spans="7:11">
      <c r="G41" s="115"/>
      <c r="H41" s="115"/>
      <c r="J41" s="123"/>
      <c r="K41" s="123"/>
    </row>
  </sheetData>
  <mergeCells count="29">
    <mergeCell ref="J31:K32"/>
    <mergeCell ref="J34:K35"/>
    <mergeCell ref="J37:K38"/>
    <mergeCell ref="J40:K41"/>
    <mergeCell ref="M7:N8"/>
    <mergeCell ref="G40:H41"/>
    <mergeCell ref="J7:K8"/>
    <mergeCell ref="J10:K11"/>
    <mergeCell ref="J13:K14"/>
    <mergeCell ref="J16:K17"/>
    <mergeCell ref="J19:K20"/>
    <mergeCell ref="J22:K23"/>
    <mergeCell ref="J25:K26"/>
    <mergeCell ref="J28:K29"/>
    <mergeCell ref="G22:H23"/>
    <mergeCell ref="G25:H26"/>
    <mergeCell ref="G28:H29"/>
    <mergeCell ref="G31:H32"/>
    <mergeCell ref="G34:H35"/>
    <mergeCell ref="G37:H38"/>
    <mergeCell ref="G7:H8"/>
    <mergeCell ref="G10:H11"/>
    <mergeCell ref="G13:H14"/>
    <mergeCell ref="G16:H17"/>
    <mergeCell ref="G19:H20"/>
    <mergeCell ref="D2:E3"/>
    <mergeCell ref="D7:E8"/>
    <mergeCell ref="D10:E11"/>
    <mergeCell ref="D13:E14"/>
  </mergeCells>
  <hyperlinks>
    <hyperlink ref="D10:E11" location="Loting!A1" display="Loting" xr:uid="{A706A77F-52F7-4375-A045-6803754314E7}"/>
    <hyperlink ref="D7:E8" location="Deelnemers!A1" display="Deelnemers" xr:uid="{F037E9EC-815A-46D8-9DDE-4B1F99F96048}"/>
    <hyperlink ref="J7:K8" location="'W1'!A1" display="Wedstrijd - 1" xr:uid="{8C30CB8C-9DB0-4A6A-AD25-0D64632B0782}"/>
    <hyperlink ref="J10:K11" location="'W2'!A1" display="Wedstrijd - 2" xr:uid="{B289B317-F03E-4AC2-96C3-DB66F111497F}"/>
    <hyperlink ref="G7:H8" location="'Inschrijven - W1'!A1" display="Inschrijven - W1" xr:uid="{E0D204BD-E17E-40A3-88DA-E43F87058060}"/>
    <hyperlink ref="G10:H11" location="'Inschrijven - W2'!A1" display="Inschrijven -W2" xr:uid="{A06AB969-2F18-4A4C-8138-ECCDA7742787}"/>
    <hyperlink ref="G13:H14" location="'Inschrijven - W3'!A1" display="Inschrijven -W3" xr:uid="{E20BF3B2-0148-4847-82B3-250FF416E3FE}"/>
    <hyperlink ref="G16:H17" location="'Inschrijven - W4'!A1" display="Inschrijven -W4" xr:uid="{72984366-25DB-4C1D-963D-C733BC9D5545}"/>
    <hyperlink ref="M7:N8" location="Administratie!A1" display="Administratie" xr:uid="{29FA3C12-4490-4B8B-9454-0DDE5AD40C05}"/>
    <hyperlink ref="D13:E14" location="Kaarten!A1" display="Kaarten" xr:uid="{58E1958F-CB8E-40EC-B4C7-6017282B76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22CF-726E-42DB-B2A7-BB988DC0D43D}">
  <dimension ref="B2:T93"/>
  <sheetViews>
    <sheetView tabSelected="1" workbookViewId="0"/>
  </sheetViews>
  <sheetFormatPr defaultColWidth="9.109375" defaultRowHeight="12"/>
  <cols>
    <col min="1" max="1" width="1.6640625" style="110" customWidth="1"/>
    <col min="2" max="4" width="9.109375" style="110"/>
    <col min="5" max="5" width="1.6640625" style="110" customWidth="1"/>
    <col min="6" max="8" width="9.109375" style="110"/>
    <col min="9" max="9" width="1.6640625" style="110" customWidth="1"/>
    <col min="10" max="12" width="9.109375" style="110"/>
    <col min="13" max="13" width="1.6640625" style="110" customWidth="1"/>
    <col min="14" max="16" width="9.109375" style="110"/>
    <col min="17" max="17" width="1.6640625" style="110" customWidth="1"/>
    <col min="18" max="16384" width="9.109375" style="110"/>
  </cols>
  <sheetData>
    <row r="2" spans="2:20">
      <c r="B2" s="131"/>
      <c r="C2" s="132"/>
      <c r="D2" s="133"/>
      <c r="F2" s="131">
        <f>+B2</f>
        <v>0</v>
      </c>
      <c r="G2" s="132"/>
      <c r="H2" s="133"/>
      <c r="J2" s="131">
        <f>+F2</f>
        <v>0</v>
      </c>
      <c r="K2" s="132"/>
      <c r="L2" s="133"/>
      <c r="N2" s="131">
        <f>+J2</f>
        <v>0</v>
      </c>
      <c r="O2" s="132"/>
      <c r="P2" s="133"/>
      <c r="R2" s="131">
        <f>+N2</f>
        <v>0</v>
      </c>
      <c r="S2" s="132"/>
      <c r="T2" s="133"/>
    </row>
    <row r="3" spans="2:20">
      <c r="B3" s="111"/>
      <c r="C3" s="1"/>
      <c r="D3" s="112"/>
      <c r="F3" s="111"/>
      <c r="G3" s="1"/>
      <c r="H3" s="112"/>
      <c r="J3" s="111"/>
      <c r="K3" s="1"/>
      <c r="L3" s="112"/>
      <c r="N3" s="111"/>
      <c r="O3" s="1"/>
      <c r="P3" s="112"/>
      <c r="R3" s="111"/>
      <c r="S3" s="1"/>
      <c r="T3" s="112"/>
    </row>
    <row r="4" spans="2:20">
      <c r="B4" s="111" t="s">
        <v>135</v>
      </c>
      <c r="C4" s="113" t="str">
        <f>+Deelnemers!E6</f>
        <v>ikke</v>
      </c>
      <c r="D4" s="112"/>
      <c r="F4" s="111" t="str">
        <f>+B4</f>
        <v>Naam:</v>
      </c>
      <c r="G4" s="113" t="str">
        <f>+Deelnemers!E7</f>
        <v>Arco de Bruin</v>
      </c>
      <c r="H4" s="112"/>
      <c r="J4" s="111" t="str">
        <f>+F4</f>
        <v>Naam:</v>
      </c>
      <c r="K4" s="113" t="str">
        <f>+Deelnemers!E8</f>
        <v>Arnoud Ottenvanger</v>
      </c>
      <c r="L4" s="112"/>
      <c r="N4" s="111" t="str">
        <f>+J4</f>
        <v>Naam:</v>
      </c>
      <c r="O4" s="113" t="str">
        <f>+Deelnemers!E9</f>
        <v>Bram Uil</v>
      </c>
      <c r="P4" s="112"/>
      <c r="R4" s="111" t="str">
        <f>+N4</f>
        <v>Naam:</v>
      </c>
      <c r="S4" s="113" t="str">
        <f>+Deelnemers!E10</f>
        <v>Caner hamleoglu</v>
      </c>
      <c r="T4" s="112"/>
    </row>
    <row r="5" spans="2:20">
      <c r="B5" s="111"/>
      <c r="C5" s="1"/>
      <c r="D5" s="112"/>
      <c r="F5" s="111"/>
      <c r="G5" s="1"/>
      <c r="H5" s="112"/>
      <c r="J5" s="111"/>
      <c r="K5" s="1"/>
      <c r="L5" s="112"/>
      <c r="N5" s="111"/>
      <c r="O5" s="1"/>
      <c r="P5" s="112"/>
      <c r="R5" s="111"/>
      <c r="S5" s="1"/>
      <c r="T5" s="112"/>
    </row>
    <row r="6" spans="2:20">
      <c r="B6" s="125" t="s">
        <v>0</v>
      </c>
      <c r="C6" s="134">
        <v>1</v>
      </c>
      <c r="D6" s="135"/>
      <c r="F6" s="125" t="str">
        <f>+B6</f>
        <v>ID</v>
      </c>
      <c r="G6" s="127">
        <f>+C6+1</f>
        <v>2</v>
      </c>
      <c r="H6" s="128"/>
      <c r="J6" s="125" t="str">
        <f>+F6</f>
        <v>ID</v>
      </c>
      <c r="K6" s="127">
        <f>+G6+1</f>
        <v>3</v>
      </c>
      <c r="L6" s="128"/>
      <c r="N6" s="125" t="str">
        <f>+J6</f>
        <v>ID</v>
      </c>
      <c r="O6" s="127">
        <f>+K6+1</f>
        <v>4</v>
      </c>
      <c r="P6" s="128"/>
      <c r="R6" s="125" t="str">
        <f>+N6</f>
        <v>ID</v>
      </c>
      <c r="S6" s="127">
        <f>+O6+1</f>
        <v>5</v>
      </c>
      <c r="T6" s="128"/>
    </row>
    <row r="7" spans="2:20">
      <c r="B7" s="126"/>
      <c r="C7" s="136"/>
      <c r="D7" s="137"/>
      <c r="F7" s="126"/>
      <c r="G7" s="129"/>
      <c r="H7" s="130"/>
      <c r="J7" s="126"/>
      <c r="K7" s="129"/>
      <c r="L7" s="130"/>
      <c r="N7" s="126"/>
      <c r="O7" s="129"/>
      <c r="P7" s="130"/>
      <c r="R7" s="126"/>
      <c r="S7" s="129"/>
      <c r="T7" s="130"/>
    </row>
    <row r="9" spans="2:20">
      <c r="B9" s="131"/>
      <c r="C9" s="132"/>
      <c r="D9" s="133"/>
      <c r="F9" s="131">
        <f>+B9</f>
        <v>0</v>
      </c>
      <c r="G9" s="132"/>
      <c r="H9" s="133"/>
      <c r="J9" s="131">
        <f>+F9</f>
        <v>0</v>
      </c>
      <c r="K9" s="132"/>
      <c r="L9" s="133"/>
      <c r="N9" s="131">
        <f>+J9</f>
        <v>0</v>
      </c>
      <c r="O9" s="132"/>
      <c r="P9" s="133"/>
      <c r="R9" s="131">
        <f>+N9</f>
        <v>0</v>
      </c>
      <c r="S9" s="132"/>
      <c r="T9" s="133"/>
    </row>
    <row r="10" spans="2:20">
      <c r="B10" s="111"/>
      <c r="C10" s="1"/>
      <c r="D10" s="112"/>
      <c r="F10" s="111"/>
      <c r="G10" s="1"/>
      <c r="H10" s="112"/>
      <c r="J10" s="111"/>
      <c r="K10" s="1"/>
      <c r="L10" s="112"/>
      <c r="N10" s="111"/>
      <c r="O10" s="1"/>
      <c r="P10" s="112"/>
      <c r="R10" s="111"/>
      <c r="S10" s="1"/>
      <c r="T10" s="112"/>
    </row>
    <row r="11" spans="2:20">
      <c r="B11" s="111" t="str">
        <f>+B4</f>
        <v>Naam:</v>
      </c>
      <c r="C11" s="113" t="str">
        <f>+Deelnemers!E11</f>
        <v>Charles Laboure</v>
      </c>
      <c r="D11" s="112"/>
      <c r="F11" s="111" t="str">
        <f>+B11</f>
        <v>Naam:</v>
      </c>
      <c r="G11" s="113" t="str">
        <f>+Deelnemers!E12</f>
        <v>Cornel Lampen</v>
      </c>
      <c r="H11" s="112"/>
      <c r="J11" s="111" t="str">
        <f>+F11</f>
        <v>Naam:</v>
      </c>
      <c r="K11" s="113" t="str">
        <f>+Deelnemers!E13</f>
        <v>Dirk Dierckx</v>
      </c>
      <c r="L11" s="112"/>
      <c r="N11" s="111" t="str">
        <f>+J11</f>
        <v>Naam:</v>
      </c>
      <c r="O11" s="113" t="str">
        <f>+Deelnemers!E14</f>
        <v>Dirk Uil</v>
      </c>
      <c r="P11" s="112"/>
      <c r="R11" s="111" t="str">
        <f>+N11</f>
        <v>Naam:</v>
      </c>
      <c r="S11" s="113" t="str">
        <f>+Deelnemers!E15</f>
        <v>Eef hoek</v>
      </c>
      <c r="T11" s="112"/>
    </row>
    <row r="12" spans="2:20">
      <c r="B12" s="111"/>
      <c r="C12" s="1"/>
      <c r="D12" s="112"/>
      <c r="F12" s="111"/>
      <c r="G12" s="1"/>
      <c r="H12" s="112"/>
      <c r="J12" s="111"/>
      <c r="K12" s="1"/>
      <c r="L12" s="112"/>
      <c r="N12" s="111"/>
      <c r="O12" s="1"/>
      <c r="P12" s="112"/>
      <c r="R12" s="111"/>
      <c r="S12" s="1"/>
      <c r="T12" s="112"/>
    </row>
    <row r="13" spans="2:20">
      <c r="B13" s="125" t="str">
        <f>+B6</f>
        <v>ID</v>
      </c>
      <c r="C13" s="127">
        <f>+S6+1</f>
        <v>6</v>
      </c>
      <c r="D13" s="128"/>
      <c r="F13" s="125" t="str">
        <f>+B13</f>
        <v>ID</v>
      </c>
      <c r="G13" s="127">
        <f>+C13+1</f>
        <v>7</v>
      </c>
      <c r="H13" s="128"/>
      <c r="J13" s="125" t="str">
        <f>+F13</f>
        <v>ID</v>
      </c>
      <c r="K13" s="127">
        <f>+G13+1</f>
        <v>8</v>
      </c>
      <c r="L13" s="128"/>
      <c r="N13" s="125" t="str">
        <f>+J13</f>
        <v>ID</v>
      </c>
      <c r="O13" s="127">
        <f>+K13+1</f>
        <v>9</v>
      </c>
      <c r="P13" s="128"/>
      <c r="R13" s="125" t="str">
        <f>+N13</f>
        <v>ID</v>
      </c>
      <c r="S13" s="127">
        <f>+O13+1</f>
        <v>10</v>
      </c>
      <c r="T13" s="128"/>
    </row>
    <row r="14" spans="2:20">
      <c r="B14" s="126"/>
      <c r="C14" s="129"/>
      <c r="D14" s="130"/>
      <c r="F14" s="126"/>
      <c r="G14" s="129"/>
      <c r="H14" s="130"/>
      <c r="J14" s="126"/>
      <c r="K14" s="129"/>
      <c r="L14" s="130"/>
      <c r="N14" s="126"/>
      <c r="O14" s="129"/>
      <c r="P14" s="130"/>
      <c r="R14" s="126"/>
      <c r="S14" s="129"/>
      <c r="T14" s="130"/>
    </row>
    <row r="16" spans="2:20">
      <c r="B16" s="131"/>
      <c r="C16" s="132"/>
      <c r="D16" s="133"/>
      <c r="F16" s="131">
        <f>+B16</f>
        <v>0</v>
      </c>
      <c r="G16" s="132"/>
      <c r="H16" s="133"/>
      <c r="J16" s="131">
        <f>+F16</f>
        <v>0</v>
      </c>
      <c r="K16" s="132"/>
      <c r="L16" s="133"/>
      <c r="N16" s="131">
        <f>+J16</f>
        <v>0</v>
      </c>
      <c r="O16" s="132"/>
      <c r="P16" s="133"/>
      <c r="R16" s="131">
        <f>+N16</f>
        <v>0</v>
      </c>
      <c r="S16" s="132"/>
      <c r="T16" s="133"/>
    </row>
    <row r="17" spans="2:20">
      <c r="B17" s="111"/>
      <c r="C17" s="1"/>
      <c r="D17" s="112"/>
      <c r="F17" s="111"/>
      <c r="G17" s="1"/>
      <c r="H17" s="112"/>
      <c r="J17" s="111"/>
      <c r="K17" s="1"/>
      <c r="L17" s="112"/>
      <c r="N17" s="111"/>
      <c r="O17" s="1"/>
      <c r="P17" s="112"/>
      <c r="R17" s="111"/>
      <c r="S17" s="1"/>
      <c r="T17" s="112"/>
    </row>
    <row r="18" spans="2:20">
      <c r="B18" s="111" t="str">
        <f>+B11</f>
        <v>Naam:</v>
      </c>
      <c r="C18" s="113" t="str">
        <f>+Deelnemers!E16</f>
        <v>Elbert van den Berg</v>
      </c>
      <c r="D18" s="112"/>
      <c r="F18" s="111" t="str">
        <f>+B18</f>
        <v>Naam:</v>
      </c>
      <c r="G18" s="113" t="str">
        <f>+Deelnemers!E17</f>
        <v>Evert Hoefnagel</v>
      </c>
      <c r="H18" s="112"/>
      <c r="J18" s="111" t="str">
        <f>+F18</f>
        <v>Naam:</v>
      </c>
      <c r="K18" s="113" t="str">
        <f>+Deelnemers!E18</f>
        <v>Filip Galens</v>
      </c>
      <c r="L18" s="112"/>
      <c r="N18" s="111" t="str">
        <f>+J18</f>
        <v>Naam:</v>
      </c>
      <c r="O18" s="113" t="str">
        <f>+Deelnemers!E19</f>
        <v>Ger Grootendorst</v>
      </c>
      <c r="P18" s="112"/>
      <c r="R18" s="111" t="str">
        <f>+N18</f>
        <v>Naam:</v>
      </c>
      <c r="S18" s="113" t="str">
        <f>+Deelnemers!E20</f>
        <v>Gerrit van den Akker</v>
      </c>
      <c r="T18" s="112"/>
    </row>
    <row r="19" spans="2:20">
      <c r="B19" s="111"/>
      <c r="C19" s="1"/>
      <c r="D19" s="112"/>
      <c r="F19" s="111"/>
      <c r="G19" s="1"/>
      <c r="H19" s="112"/>
      <c r="J19" s="111"/>
      <c r="K19" s="1"/>
      <c r="L19" s="112"/>
      <c r="N19" s="111"/>
      <c r="O19" s="1"/>
      <c r="P19" s="112"/>
      <c r="R19" s="111"/>
      <c r="S19" s="1"/>
      <c r="T19" s="112"/>
    </row>
    <row r="20" spans="2:20">
      <c r="B20" s="125" t="str">
        <f>+B13</f>
        <v>ID</v>
      </c>
      <c r="C20" s="127">
        <f>+S13+1</f>
        <v>11</v>
      </c>
      <c r="D20" s="128"/>
      <c r="F20" s="125" t="str">
        <f>+B20</f>
        <v>ID</v>
      </c>
      <c r="G20" s="127">
        <f>+C20+1</f>
        <v>12</v>
      </c>
      <c r="H20" s="128"/>
      <c r="J20" s="125" t="str">
        <f>+F20</f>
        <v>ID</v>
      </c>
      <c r="K20" s="127">
        <f>+G20+1</f>
        <v>13</v>
      </c>
      <c r="L20" s="128"/>
      <c r="N20" s="125" t="str">
        <f>+J20</f>
        <v>ID</v>
      </c>
      <c r="O20" s="127">
        <f>+K20+1</f>
        <v>14</v>
      </c>
      <c r="P20" s="128"/>
      <c r="R20" s="125" t="str">
        <f>+N20</f>
        <v>ID</v>
      </c>
      <c r="S20" s="127">
        <f>+O20+1</f>
        <v>15</v>
      </c>
      <c r="T20" s="128"/>
    </row>
    <row r="21" spans="2:20">
      <c r="B21" s="126"/>
      <c r="C21" s="129"/>
      <c r="D21" s="130"/>
      <c r="F21" s="126"/>
      <c r="G21" s="129"/>
      <c r="H21" s="130"/>
      <c r="J21" s="126"/>
      <c r="K21" s="129"/>
      <c r="L21" s="130"/>
      <c r="N21" s="126"/>
      <c r="O21" s="129"/>
      <c r="P21" s="130"/>
      <c r="R21" s="126"/>
      <c r="S21" s="129"/>
      <c r="T21" s="130"/>
    </row>
    <row r="23" spans="2:20">
      <c r="B23" s="131"/>
      <c r="C23" s="132"/>
      <c r="D23" s="133"/>
      <c r="F23" s="131"/>
      <c r="G23" s="132"/>
      <c r="H23" s="133"/>
      <c r="J23" s="131"/>
      <c r="K23" s="132"/>
      <c r="L23" s="133"/>
      <c r="N23" s="131"/>
      <c r="O23" s="132"/>
      <c r="P23" s="133"/>
      <c r="R23" s="131"/>
      <c r="S23" s="132"/>
      <c r="T23" s="133"/>
    </row>
    <row r="24" spans="2:20">
      <c r="B24" s="111"/>
      <c r="C24" s="1"/>
      <c r="D24" s="112"/>
      <c r="F24" s="111"/>
      <c r="G24" s="1"/>
      <c r="H24" s="112"/>
      <c r="J24" s="111"/>
      <c r="K24" s="1"/>
      <c r="L24" s="112"/>
      <c r="N24" s="111"/>
      <c r="O24" s="1"/>
      <c r="P24" s="112"/>
      <c r="R24" s="111"/>
      <c r="S24" s="1"/>
      <c r="T24" s="112"/>
    </row>
    <row r="25" spans="2:20">
      <c r="B25" s="111" t="str">
        <f>+B18</f>
        <v>Naam:</v>
      </c>
      <c r="C25" s="113" t="str">
        <f>+Deelnemers!E21</f>
        <v>Hugo Poldervaart</v>
      </c>
      <c r="D25" s="112"/>
      <c r="F25" s="111" t="str">
        <f>+B25</f>
        <v>Naam:</v>
      </c>
      <c r="G25" s="113" t="str">
        <f>+Deelnemers!E22</f>
        <v>Jan Kom</v>
      </c>
      <c r="H25" s="112"/>
      <c r="J25" s="111" t="str">
        <f>+F25</f>
        <v>Naam:</v>
      </c>
      <c r="K25" s="113" t="str">
        <f>+Deelnemers!E23</f>
        <v>Jan Punselie</v>
      </c>
      <c r="L25" s="112"/>
      <c r="N25" s="111" t="str">
        <f>+J25</f>
        <v>Naam:</v>
      </c>
      <c r="O25" s="113" t="str">
        <f>+Deelnemers!E24</f>
        <v>Jeffery Vollebregt</v>
      </c>
      <c r="P25" s="112"/>
      <c r="R25" s="111" t="str">
        <f>+N25</f>
        <v>Naam:</v>
      </c>
      <c r="S25" s="113" t="str">
        <f>+Deelnemers!E25</f>
        <v>Jeroen Nieuwenbroek</v>
      </c>
      <c r="T25" s="112"/>
    </row>
    <row r="26" spans="2:20">
      <c r="B26" s="111"/>
      <c r="C26" s="1"/>
      <c r="D26" s="112"/>
      <c r="F26" s="111"/>
      <c r="G26" s="1"/>
      <c r="H26" s="112"/>
      <c r="J26" s="111"/>
      <c r="K26" s="1"/>
      <c r="L26" s="112"/>
      <c r="N26" s="111"/>
      <c r="O26" s="1"/>
      <c r="P26" s="112"/>
      <c r="R26" s="111"/>
      <c r="S26" s="1"/>
      <c r="T26" s="112"/>
    </row>
    <row r="27" spans="2:20">
      <c r="B27" s="125" t="str">
        <f>+B20</f>
        <v>ID</v>
      </c>
      <c r="C27" s="127">
        <f>+S20+1</f>
        <v>16</v>
      </c>
      <c r="D27" s="128"/>
      <c r="F27" s="125" t="str">
        <f>+B27</f>
        <v>ID</v>
      </c>
      <c r="G27" s="127">
        <f>+C27+1</f>
        <v>17</v>
      </c>
      <c r="H27" s="128"/>
      <c r="J27" s="125" t="str">
        <f>+F27</f>
        <v>ID</v>
      </c>
      <c r="K27" s="127">
        <f>+G27+1</f>
        <v>18</v>
      </c>
      <c r="L27" s="128"/>
      <c r="N27" s="125" t="str">
        <f>+J27</f>
        <v>ID</v>
      </c>
      <c r="O27" s="127">
        <f>+K27+1</f>
        <v>19</v>
      </c>
      <c r="P27" s="128"/>
      <c r="R27" s="125" t="str">
        <f>+N27</f>
        <v>ID</v>
      </c>
      <c r="S27" s="127">
        <f>+O27+1</f>
        <v>20</v>
      </c>
      <c r="T27" s="128"/>
    </row>
    <row r="28" spans="2:20">
      <c r="B28" s="126"/>
      <c r="C28" s="129"/>
      <c r="D28" s="130"/>
      <c r="F28" s="126"/>
      <c r="G28" s="129"/>
      <c r="H28" s="130"/>
      <c r="J28" s="126"/>
      <c r="K28" s="129"/>
      <c r="L28" s="130"/>
      <c r="N28" s="126"/>
      <c r="O28" s="129"/>
      <c r="P28" s="130"/>
      <c r="R28" s="126"/>
      <c r="S28" s="129"/>
      <c r="T28" s="130"/>
    </row>
    <row r="30" spans="2:20">
      <c r="B30" s="131">
        <f>+B23</f>
        <v>0</v>
      </c>
      <c r="C30" s="132"/>
      <c r="D30" s="133"/>
      <c r="F30" s="131">
        <f>+B30</f>
        <v>0</v>
      </c>
      <c r="G30" s="132"/>
      <c r="H30" s="133"/>
      <c r="J30" s="131">
        <f>+F30</f>
        <v>0</v>
      </c>
      <c r="K30" s="132"/>
      <c r="L30" s="133"/>
      <c r="N30" s="131">
        <f>+J30</f>
        <v>0</v>
      </c>
      <c r="O30" s="132"/>
      <c r="P30" s="133"/>
      <c r="R30" s="131">
        <f>+N30</f>
        <v>0</v>
      </c>
      <c r="S30" s="132"/>
      <c r="T30" s="133"/>
    </row>
    <row r="31" spans="2:20">
      <c r="B31" s="111"/>
      <c r="C31" s="1"/>
      <c r="D31" s="112"/>
      <c r="F31" s="111"/>
      <c r="G31" s="1"/>
      <c r="H31" s="112"/>
      <c r="J31" s="111"/>
      <c r="K31" s="1"/>
      <c r="L31" s="112"/>
      <c r="N31" s="111"/>
      <c r="O31" s="1"/>
      <c r="P31" s="112"/>
      <c r="R31" s="111"/>
      <c r="S31" s="1"/>
      <c r="T31" s="112"/>
    </row>
    <row r="32" spans="2:20">
      <c r="B32" s="111" t="str">
        <f>+B25</f>
        <v>Naam:</v>
      </c>
      <c r="C32" s="113" t="str">
        <f>+Deelnemers!E26</f>
        <v>Jessie Laboure</v>
      </c>
      <c r="D32" s="112"/>
      <c r="F32" s="111" t="str">
        <f>+B32</f>
        <v>Naam:</v>
      </c>
      <c r="G32" s="113" t="str">
        <f>+Deelnemers!E27</f>
        <v>Jo Brobbel</v>
      </c>
      <c r="H32" s="112"/>
      <c r="J32" s="111" t="str">
        <f>+F32</f>
        <v>Naam:</v>
      </c>
      <c r="K32" s="113" t="str">
        <f>+Deelnemers!E28</f>
        <v>Jurgen van Rijswijk</v>
      </c>
      <c r="L32" s="112"/>
      <c r="N32" s="111" t="str">
        <f>+J32</f>
        <v>Naam:</v>
      </c>
      <c r="O32" s="113" t="str">
        <f>+Deelnemers!E29</f>
        <v>Lennart de Bruin</v>
      </c>
      <c r="P32" s="112"/>
      <c r="R32" s="111" t="str">
        <f>+N32</f>
        <v>Naam:</v>
      </c>
      <c r="S32" s="113" t="str">
        <f>+Deelnemers!E30</f>
        <v>Leo Breugel</v>
      </c>
      <c r="T32" s="112"/>
    </row>
    <row r="33" spans="2:20">
      <c r="B33" s="111"/>
      <c r="C33" s="1"/>
      <c r="D33" s="112"/>
      <c r="F33" s="111"/>
      <c r="G33" s="1"/>
      <c r="H33" s="112"/>
      <c r="J33" s="111"/>
      <c r="K33" s="1"/>
      <c r="L33" s="112"/>
      <c r="N33" s="111"/>
      <c r="O33" s="1"/>
      <c r="P33" s="112"/>
      <c r="R33" s="111"/>
      <c r="S33" s="1"/>
      <c r="T33" s="112"/>
    </row>
    <row r="34" spans="2:20">
      <c r="B34" s="125" t="str">
        <f>+B27</f>
        <v>ID</v>
      </c>
      <c r="C34" s="127">
        <f>+S27+1</f>
        <v>21</v>
      </c>
      <c r="D34" s="128"/>
      <c r="F34" s="125" t="str">
        <f>+B34</f>
        <v>ID</v>
      </c>
      <c r="G34" s="127">
        <f>+C34+1</f>
        <v>22</v>
      </c>
      <c r="H34" s="128"/>
      <c r="J34" s="125" t="str">
        <f>+F34</f>
        <v>ID</v>
      </c>
      <c r="K34" s="127">
        <f>+G34+1</f>
        <v>23</v>
      </c>
      <c r="L34" s="128"/>
      <c r="N34" s="125" t="str">
        <f>+J34</f>
        <v>ID</v>
      </c>
      <c r="O34" s="127">
        <f>+K34+1</f>
        <v>24</v>
      </c>
      <c r="P34" s="128"/>
      <c r="R34" s="125" t="str">
        <f>+N34</f>
        <v>ID</v>
      </c>
      <c r="S34" s="127">
        <f>+O34+1</f>
        <v>25</v>
      </c>
      <c r="T34" s="128"/>
    </row>
    <row r="35" spans="2:20">
      <c r="B35" s="126"/>
      <c r="C35" s="129"/>
      <c r="D35" s="130"/>
      <c r="F35" s="126"/>
      <c r="G35" s="129"/>
      <c r="H35" s="130"/>
      <c r="J35" s="126"/>
      <c r="K35" s="129"/>
      <c r="L35" s="130"/>
      <c r="N35" s="126"/>
      <c r="O35" s="129"/>
      <c r="P35" s="130"/>
      <c r="R35" s="126"/>
      <c r="S35" s="129"/>
      <c r="T35" s="130"/>
    </row>
    <row r="37" spans="2:20">
      <c r="B37" s="131">
        <f>+B30</f>
        <v>0</v>
      </c>
      <c r="C37" s="132"/>
      <c r="D37" s="133"/>
      <c r="F37" s="131">
        <f>+B37</f>
        <v>0</v>
      </c>
      <c r="G37" s="132"/>
      <c r="H37" s="133"/>
      <c r="J37" s="131">
        <f>+F37</f>
        <v>0</v>
      </c>
      <c r="K37" s="132"/>
      <c r="L37" s="133"/>
      <c r="N37" s="131">
        <f>+J37</f>
        <v>0</v>
      </c>
      <c r="O37" s="132"/>
      <c r="P37" s="133"/>
      <c r="R37" s="131">
        <f>+N37</f>
        <v>0</v>
      </c>
      <c r="S37" s="132"/>
      <c r="T37" s="133"/>
    </row>
    <row r="38" spans="2:20">
      <c r="B38" s="111"/>
      <c r="C38" s="1"/>
      <c r="D38" s="112"/>
      <c r="F38" s="111"/>
      <c r="G38" s="1"/>
      <c r="H38" s="112"/>
      <c r="J38" s="111"/>
      <c r="K38" s="1"/>
      <c r="L38" s="112"/>
      <c r="N38" s="111"/>
      <c r="O38" s="1"/>
      <c r="P38" s="112"/>
      <c r="R38" s="111"/>
      <c r="S38" s="1"/>
      <c r="T38" s="112"/>
    </row>
    <row r="39" spans="2:20">
      <c r="B39" s="111" t="str">
        <f>+B32</f>
        <v>Naam:</v>
      </c>
      <c r="C39" s="113" t="str">
        <f>+Deelnemers!E31</f>
        <v>Lorensz Witzand</v>
      </c>
      <c r="D39" s="112"/>
      <c r="F39" s="111" t="str">
        <f>+B39</f>
        <v>Naam:</v>
      </c>
      <c r="G39" s="113" t="str">
        <f>+Deelnemers!E32</f>
        <v>Lucas Kappert</v>
      </c>
      <c r="H39" s="112"/>
      <c r="J39" s="111" t="str">
        <f>+F39</f>
        <v>Naam:</v>
      </c>
      <c r="K39" s="113" t="str">
        <f>+Deelnemers!E33</f>
        <v>Mike Lubbers</v>
      </c>
      <c r="L39" s="112"/>
      <c r="N39" s="111" t="str">
        <f>+J39</f>
        <v>Naam:</v>
      </c>
      <c r="O39" s="113" t="str">
        <f>+Deelnemers!E34</f>
        <v>Ollie Holster</v>
      </c>
      <c r="P39" s="112"/>
      <c r="R39" s="111" t="str">
        <f>+N39</f>
        <v>Naam:</v>
      </c>
      <c r="S39" s="113" t="str">
        <f>+Deelnemers!E35</f>
        <v>Patrick Huf</v>
      </c>
      <c r="T39" s="112"/>
    </row>
    <row r="40" spans="2:20">
      <c r="B40" s="111"/>
      <c r="C40" s="1"/>
      <c r="D40" s="112"/>
      <c r="F40" s="111"/>
      <c r="G40" s="1"/>
      <c r="H40" s="112"/>
      <c r="J40" s="111"/>
      <c r="K40" s="1"/>
      <c r="L40" s="112"/>
      <c r="N40" s="111"/>
      <c r="O40" s="1"/>
      <c r="P40" s="112"/>
      <c r="R40" s="111"/>
      <c r="S40" s="1"/>
      <c r="T40" s="112"/>
    </row>
    <row r="41" spans="2:20">
      <c r="B41" s="125" t="str">
        <f>+B34</f>
        <v>ID</v>
      </c>
      <c r="C41" s="127">
        <f>+S34+1</f>
        <v>26</v>
      </c>
      <c r="D41" s="128"/>
      <c r="F41" s="125" t="str">
        <f>+B41</f>
        <v>ID</v>
      </c>
      <c r="G41" s="127">
        <f>+C41+1</f>
        <v>27</v>
      </c>
      <c r="H41" s="128"/>
      <c r="J41" s="125" t="str">
        <f>+F41</f>
        <v>ID</v>
      </c>
      <c r="K41" s="127">
        <f>+G41+1</f>
        <v>28</v>
      </c>
      <c r="L41" s="128"/>
      <c r="N41" s="125" t="str">
        <f>+J41</f>
        <v>ID</v>
      </c>
      <c r="O41" s="127">
        <f>+K41+1</f>
        <v>29</v>
      </c>
      <c r="P41" s="128"/>
      <c r="R41" s="125" t="str">
        <f>+N41</f>
        <v>ID</v>
      </c>
      <c r="S41" s="127">
        <f>+O41+1</f>
        <v>30</v>
      </c>
      <c r="T41" s="128"/>
    </row>
    <row r="42" spans="2:20">
      <c r="B42" s="126"/>
      <c r="C42" s="129"/>
      <c r="D42" s="130"/>
      <c r="F42" s="126"/>
      <c r="G42" s="129"/>
      <c r="H42" s="130"/>
      <c r="J42" s="126"/>
      <c r="K42" s="129"/>
      <c r="L42" s="130"/>
      <c r="N42" s="126"/>
      <c r="O42" s="129"/>
      <c r="P42" s="130"/>
      <c r="R42" s="126"/>
      <c r="S42" s="129"/>
      <c r="T42" s="130"/>
    </row>
    <row r="44" spans="2:20">
      <c r="B44" s="131">
        <f>+B37</f>
        <v>0</v>
      </c>
      <c r="C44" s="132"/>
      <c r="D44" s="133"/>
      <c r="F44" s="131">
        <f>+B44</f>
        <v>0</v>
      </c>
      <c r="G44" s="132"/>
      <c r="H44" s="133"/>
      <c r="J44" s="131">
        <f>+F44</f>
        <v>0</v>
      </c>
      <c r="K44" s="132"/>
      <c r="L44" s="133"/>
      <c r="N44" s="131">
        <f>+J44</f>
        <v>0</v>
      </c>
      <c r="O44" s="132"/>
      <c r="P44" s="133"/>
      <c r="R44" s="131">
        <f>+N44</f>
        <v>0</v>
      </c>
      <c r="S44" s="132"/>
      <c r="T44" s="133"/>
    </row>
    <row r="45" spans="2:20">
      <c r="B45" s="111"/>
      <c r="C45" s="1"/>
      <c r="D45" s="112"/>
      <c r="F45" s="111"/>
      <c r="G45" s="1"/>
      <c r="H45" s="112"/>
      <c r="J45" s="111"/>
      <c r="K45" s="1"/>
      <c r="L45" s="112"/>
      <c r="N45" s="111"/>
      <c r="O45" s="1"/>
      <c r="P45" s="112"/>
      <c r="R45" s="111"/>
      <c r="S45" s="1"/>
      <c r="T45" s="112"/>
    </row>
    <row r="46" spans="2:20">
      <c r="B46" s="111" t="str">
        <f>+B39</f>
        <v>Naam:</v>
      </c>
      <c r="C46" s="113" t="str">
        <f>+Deelnemers!E36</f>
        <v>Rick van Eden</v>
      </c>
      <c r="D46" s="112"/>
      <c r="F46" s="111" t="str">
        <f>+B46</f>
        <v>Naam:</v>
      </c>
      <c r="G46" s="113" t="str">
        <f>+Deelnemers!E37</f>
        <v>Rinus van Rutten</v>
      </c>
      <c r="H46" s="112"/>
      <c r="J46" s="111" t="str">
        <f>+F46</f>
        <v>Naam:</v>
      </c>
      <c r="K46" s="113" t="str">
        <f>+Deelnemers!E38</f>
        <v>Rob Punselie</v>
      </c>
      <c r="L46" s="112"/>
      <c r="N46" s="111" t="str">
        <f>+J46</f>
        <v>Naam:</v>
      </c>
      <c r="O46" s="113" t="str">
        <f>+Deelnemers!E39</f>
        <v>Robert de Bruin</v>
      </c>
      <c r="P46" s="112"/>
      <c r="R46" s="111" t="str">
        <f>+N46</f>
        <v>Naam:</v>
      </c>
      <c r="S46" s="113" t="str">
        <f>+Deelnemers!E40</f>
        <v>Roel Theunisse</v>
      </c>
      <c r="T46" s="112"/>
    </row>
    <row r="47" spans="2:20">
      <c r="B47" s="111"/>
      <c r="C47" s="1"/>
      <c r="D47" s="112"/>
      <c r="F47" s="111"/>
      <c r="G47" s="1"/>
      <c r="H47" s="112"/>
      <c r="J47" s="111"/>
      <c r="K47" s="1"/>
      <c r="L47" s="112"/>
      <c r="N47" s="111"/>
      <c r="O47" s="1"/>
      <c r="P47" s="112"/>
      <c r="R47" s="111"/>
      <c r="S47" s="1"/>
      <c r="T47" s="112"/>
    </row>
    <row r="48" spans="2:20">
      <c r="B48" s="125" t="str">
        <f>+B41</f>
        <v>ID</v>
      </c>
      <c r="C48" s="127">
        <f>+S41+1</f>
        <v>31</v>
      </c>
      <c r="D48" s="128"/>
      <c r="F48" s="125" t="str">
        <f>+B48</f>
        <v>ID</v>
      </c>
      <c r="G48" s="127">
        <f>+C48+1</f>
        <v>32</v>
      </c>
      <c r="H48" s="128"/>
      <c r="J48" s="125" t="str">
        <f>+F48</f>
        <v>ID</v>
      </c>
      <c r="K48" s="127">
        <f>+G48+1</f>
        <v>33</v>
      </c>
      <c r="L48" s="128"/>
      <c r="N48" s="125" t="str">
        <f>+J48</f>
        <v>ID</v>
      </c>
      <c r="O48" s="127">
        <f>+K48+1</f>
        <v>34</v>
      </c>
      <c r="P48" s="128"/>
      <c r="R48" s="125" t="str">
        <f>+N48</f>
        <v>ID</v>
      </c>
      <c r="S48" s="127">
        <f>+O48+1</f>
        <v>35</v>
      </c>
      <c r="T48" s="128"/>
    </row>
    <row r="49" spans="2:20">
      <c r="B49" s="126"/>
      <c r="C49" s="129"/>
      <c r="D49" s="130"/>
      <c r="F49" s="126"/>
      <c r="G49" s="129"/>
      <c r="H49" s="130"/>
      <c r="J49" s="126"/>
      <c r="K49" s="129"/>
      <c r="L49" s="130"/>
      <c r="N49" s="126"/>
      <c r="O49" s="129"/>
      <c r="P49" s="130"/>
      <c r="R49" s="126"/>
      <c r="S49" s="129"/>
      <c r="T49" s="130"/>
    </row>
    <row r="53" spans="2:20">
      <c r="B53" s="131">
        <f>+B44</f>
        <v>0</v>
      </c>
      <c r="C53" s="132"/>
      <c r="D53" s="133"/>
      <c r="F53" s="131">
        <f>+B53</f>
        <v>0</v>
      </c>
      <c r="G53" s="132"/>
      <c r="H53" s="133"/>
      <c r="J53" s="131">
        <f>+F53</f>
        <v>0</v>
      </c>
      <c r="K53" s="132"/>
      <c r="L53" s="133"/>
      <c r="N53" s="131">
        <f>+J53</f>
        <v>0</v>
      </c>
      <c r="O53" s="132"/>
      <c r="P53" s="133"/>
      <c r="R53" s="131">
        <f>+N53</f>
        <v>0</v>
      </c>
      <c r="S53" s="132"/>
      <c r="T53" s="133"/>
    </row>
    <row r="54" spans="2:20">
      <c r="B54" s="111"/>
      <c r="C54" s="1"/>
      <c r="D54" s="112"/>
      <c r="F54" s="111"/>
      <c r="G54" s="1"/>
      <c r="H54" s="112"/>
      <c r="J54" s="111"/>
      <c r="K54" s="1"/>
      <c r="L54" s="112"/>
      <c r="N54" s="111"/>
      <c r="O54" s="1"/>
      <c r="P54" s="112"/>
      <c r="R54" s="111"/>
      <c r="S54" s="1"/>
      <c r="T54" s="112"/>
    </row>
    <row r="55" spans="2:20">
      <c r="B55" s="111" t="str">
        <f>+B46</f>
        <v>Naam:</v>
      </c>
      <c r="C55" s="113" t="str">
        <f>+Deelnemers!E41</f>
        <v>Ruud van Noord</v>
      </c>
      <c r="D55" s="112"/>
      <c r="F55" s="111" t="str">
        <f>+B55</f>
        <v>Naam:</v>
      </c>
      <c r="G55" s="113" t="str">
        <f>+Deelnemers!E42</f>
        <v>Sven Ouwekerk</v>
      </c>
      <c r="H55" s="112"/>
      <c r="J55" s="111" t="str">
        <f>+F55</f>
        <v>Naam:</v>
      </c>
      <c r="K55" s="113" t="str">
        <f>+Deelnemers!E43</f>
        <v>Theo vd Broek</v>
      </c>
      <c r="L55" s="112"/>
      <c r="N55" s="111" t="str">
        <f>+J55</f>
        <v>Naam:</v>
      </c>
      <c r="O55" s="113" t="str">
        <f>+Deelnemers!E44</f>
        <v>Wieb van de Linden</v>
      </c>
      <c r="P55" s="112"/>
      <c r="R55" s="111" t="str">
        <f>+N55</f>
        <v>Naam:</v>
      </c>
      <c r="S55" s="113" t="str">
        <f>+Deelnemers!E45</f>
        <v>Willem Wilkes</v>
      </c>
      <c r="T55" s="112"/>
    </row>
    <row r="56" spans="2:20">
      <c r="B56" s="111"/>
      <c r="C56" s="1"/>
      <c r="D56" s="112"/>
      <c r="F56" s="111"/>
      <c r="G56" s="1"/>
      <c r="H56" s="112"/>
      <c r="J56" s="111"/>
      <c r="K56" s="1"/>
      <c r="L56" s="112"/>
      <c r="N56" s="111"/>
      <c r="O56" s="1"/>
      <c r="P56" s="112"/>
      <c r="R56" s="111"/>
      <c r="S56" s="1"/>
      <c r="T56" s="112"/>
    </row>
    <row r="57" spans="2:20">
      <c r="B57" s="125" t="str">
        <f>+B48</f>
        <v>ID</v>
      </c>
      <c r="C57" s="127">
        <f>+S48+1</f>
        <v>36</v>
      </c>
      <c r="D57" s="128"/>
      <c r="F57" s="125" t="str">
        <f>+B57</f>
        <v>ID</v>
      </c>
      <c r="G57" s="127">
        <f>+C57+1</f>
        <v>37</v>
      </c>
      <c r="H57" s="128"/>
      <c r="J57" s="125" t="str">
        <f>+F57</f>
        <v>ID</v>
      </c>
      <c r="K57" s="127">
        <f>+G57+1</f>
        <v>38</v>
      </c>
      <c r="L57" s="128"/>
      <c r="N57" s="125" t="str">
        <f>+J57</f>
        <v>ID</v>
      </c>
      <c r="O57" s="127">
        <f>+K57+1</f>
        <v>39</v>
      </c>
      <c r="P57" s="128"/>
      <c r="R57" s="125" t="str">
        <f>+N57</f>
        <v>ID</v>
      </c>
      <c r="S57" s="127">
        <f>+O57+1</f>
        <v>40</v>
      </c>
      <c r="T57" s="128"/>
    </row>
    <row r="58" spans="2:20">
      <c r="B58" s="126"/>
      <c r="C58" s="129"/>
      <c r="D58" s="130"/>
      <c r="F58" s="126"/>
      <c r="G58" s="129"/>
      <c r="H58" s="130"/>
      <c r="J58" s="126"/>
      <c r="K58" s="129"/>
      <c r="L58" s="130"/>
      <c r="N58" s="126"/>
      <c r="O58" s="129"/>
      <c r="P58" s="130"/>
      <c r="R58" s="126"/>
      <c r="S58" s="129"/>
      <c r="T58" s="130"/>
    </row>
    <row r="60" spans="2:20">
      <c r="B60" s="131">
        <f>+B53</f>
        <v>0</v>
      </c>
      <c r="C60" s="132"/>
      <c r="D60" s="133"/>
      <c r="F60" s="131">
        <f>+B60</f>
        <v>0</v>
      </c>
      <c r="G60" s="132"/>
      <c r="H60" s="133"/>
      <c r="J60" s="131">
        <f>+F60</f>
        <v>0</v>
      </c>
      <c r="K60" s="132"/>
      <c r="L60" s="133"/>
      <c r="N60" s="131">
        <f>+J60</f>
        <v>0</v>
      </c>
      <c r="O60" s="132"/>
      <c r="P60" s="133"/>
      <c r="R60" s="131">
        <f>+N60</f>
        <v>0</v>
      </c>
      <c r="S60" s="132"/>
      <c r="T60" s="133"/>
    </row>
    <row r="61" spans="2:20">
      <c r="B61" s="111"/>
      <c r="C61" s="1"/>
      <c r="D61" s="112"/>
      <c r="F61" s="111"/>
      <c r="G61" s="1"/>
      <c r="H61" s="112"/>
      <c r="J61" s="111"/>
      <c r="K61" s="1"/>
      <c r="L61" s="112"/>
      <c r="N61" s="111"/>
      <c r="O61" s="1"/>
      <c r="P61" s="112"/>
      <c r="R61" s="111"/>
      <c r="S61" s="1"/>
      <c r="T61" s="112"/>
    </row>
    <row r="62" spans="2:20">
      <c r="B62" s="111" t="str">
        <f>+B55</f>
        <v>Naam:</v>
      </c>
      <c r="C62" s="113" t="str">
        <f>+Deelnemers!E46</f>
        <v>Jan Mourik</v>
      </c>
      <c r="D62" s="112"/>
      <c r="F62" s="111" t="str">
        <f>+B62</f>
        <v>Naam:</v>
      </c>
      <c r="G62" s="1"/>
      <c r="H62" s="112"/>
      <c r="J62" s="111" t="str">
        <f>+F62</f>
        <v>Naam:</v>
      </c>
      <c r="K62" s="1"/>
      <c r="L62" s="112"/>
      <c r="N62" s="111" t="str">
        <f>+J62</f>
        <v>Naam:</v>
      </c>
      <c r="O62" s="1"/>
      <c r="P62" s="112"/>
      <c r="R62" s="111" t="str">
        <f>+N62</f>
        <v>Naam:</v>
      </c>
      <c r="S62" s="1"/>
      <c r="T62" s="112"/>
    </row>
    <row r="63" spans="2:20">
      <c r="B63" s="111"/>
      <c r="C63" s="1"/>
      <c r="D63" s="112"/>
      <c r="F63" s="111"/>
      <c r="G63" s="1"/>
      <c r="H63" s="112"/>
      <c r="J63" s="111"/>
      <c r="K63" s="1"/>
      <c r="L63" s="112"/>
      <c r="N63" s="111"/>
      <c r="O63" s="1"/>
      <c r="P63" s="112"/>
      <c r="R63" s="111"/>
      <c r="S63" s="1"/>
      <c r="T63" s="112"/>
    </row>
    <row r="64" spans="2:20">
      <c r="B64" s="125" t="str">
        <f>+B57</f>
        <v>ID</v>
      </c>
      <c r="C64" s="127">
        <f>+S57+1</f>
        <v>41</v>
      </c>
      <c r="D64" s="128"/>
      <c r="F64" s="125" t="str">
        <f>+B64</f>
        <v>ID</v>
      </c>
      <c r="G64" s="127">
        <f>+C64+1</f>
        <v>42</v>
      </c>
      <c r="H64" s="128"/>
      <c r="J64" s="125" t="str">
        <f>+F64</f>
        <v>ID</v>
      </c>
      <c r="K64" s="127">
        <f>+G64+1</f>
        <v>43</v>
      </c>
      <c r="L64" s="128"/>
      <c r="N64" s="125" t="str">
        <f>+J64</f>
        <v>ID</v>
      </c>
      <c r="O64" s="127">
        <f>+K64+1</f>
        <v>44</v>
      </c>
      <c r="P64" s="128"/>
      <c r="R64" s="125" t="str">
        <f>+N64</f>
        <v>ID</v>
      </c>
      <c r="S64" s="127">
        <f>+O64+1</f>
        <v>45</v>
      </c>
      <c r="T64" s="128"/>
    </row>
    <row r="65" spans="2:20">
      <c r="B65" s="126"/>
      <c r="C65" s="129"/>
      <c r="D65" s="130"/>
      <c r="F65" s="126"/>
      <c r="G65" s="129"/>
      <c r="H65" s="130"/>
      <c r="J65" s="126"/>
      <c r="K65" s="129"/>
      <c r="L65" s="130"/>
      <c r="N65" s="126"/>
      <c r="O65" s="129"/>
      <c r="P65" s="130"/>
      <c r="R65" s="126"/>
      <c r="S65" s="129"/>
      <c r="T65" s="130"/>
    </row>
    <row r="67" spans="2:20">
      <c r="B67" s="131">
        <f>+B60</f>
        <v>0</v>
      </c>
      <c r="C67" s="132"/>
      <c r="D67" s="133"/>
      <c r="F67" s="131">
        <f>+B67</f>
        <v>0</v>
      </c>
      <c r="G67" s="132"/>
      <c r="H67" s="133"/>
      <c r="J67" s="131">
        <f>+F67</f>
        <v>0</v>
      </c>
      <c r="K67" s="132"/>
      <c r="L67" s="133"/>
      <c r="N67" s="131">
        <f>+J67</f>
        <v>0</v>
      </c>
      <c r="O67" s="132"/>
      <c r="P67" s="133"/>
      <c r="R67" s="131">
        <f>+N67</f>
        <v>0</v>
      </c>
      <c r="S67" s="132"/>
      <c r="T67" s="133"/>
    </row>
    <row r="68" spans="2:20">
      <c r="B68" s="111"/>
      <c r="C68" s="1"/>
      <c r="D68" s="112"/>
      <c r="F68" s="111"/>
      <c r="G68" s="1"/>
      <c r="H68" s="112"/>
      <c r="J68" s="111"/>
      <c r="K68" s="1"/>
      <c r="L68" s="112"/>
      <c r="N68" s="111"/>
      <c r="O68" s="1"/>
      <c r="P68" s="112"/>
      <c r="R68" s="111"/>
      <c r="S68" s="1"/>
      <c r="T68" s="112"/>
    </row>
    <row r="69" spans="2:20">
      <c r="B69" s="111" t="str">
        <f>+B62</f>
        <v>Naam:</v>
      </c>
      <c r="C69" s="1"/>
      <c r="D69" s="112"/>
      <c r="F69" s="111" t="str">
        <f>+B69</f>
        <v>Naam:</v>
      </c>
      <c r="G69" s="1"/>
      <c r="H69" s="112"/>
      <c r="J69" s="111" t="str">
        <f>+F69</f>
        <v>Naam:</v>
      </c>
      <c r="K69" s="1"/>
      <c r="L69" s="112"/>
      <c r="N69" s="111" t="str">
        <f>+J69</f>
        <v>Naam:</v>
      </c>
      <c r="O69" s="1"/>
      <c r="P69" s="112"/>
      <c r="R69" s="111" t="str">
        <f>+N69</f>
        <v>Naam:</v>
      </c>
      <c r="S69" s="1"/>
      <c r="T69" s="112"/>
    </row>
    <row r="70" spans="2:20">
      <c r="B70" s="111"/>
      <c r="C70" s="1"/>
      <c r="D70" s="112"/>
      <c r="F70" s="111"/>
      <c r="G70" s="1"/>
      <c r="H70" s="112"/>
      <c r="J70" s="111"/>
      <c r="K70" s="1"/>
      <c r="L70" s="112"/>
      <c r="N70" s="111"/>
      <c r="O70" s="1"/>
      <c r="P70" s="112"/>
      <c r="R70" s="111"/>
      <c r="S70" s="1"/>
      <c r="T70" s="112"/>
    </row>
    <row r="71" spans="2:20">
      <c r="B71" s="125" t="str">
        <f>+B64</f>
        <v>ID</v>
      </c>
      <c r="C71" s="127">
        <f>+S64+1</f>
        <v>46</v>
      </c>
      <c r="D71" s="128"/>
      <c r="F71" s="125" t="str">
        <f>+B71</f>
        <v>ID</v>
      </c>
      <c r="G71" s="127">
        <f>+C71+1</f>
        <v>47</v>
      </c>
      <c r="H71" s="128"/>
      <c r="J71" s="125" t="str">
        <f>+F71</f>
        <v>ID</v>
      </c>
      <c r="K71" s="127">
        <f>+G71+1</f>
        <v>48</v>
      </c>
      <c r="L71" s="128"/>
      <c r="N71" s="125" t="str">
        <f>+J71</f>
        <v>ID</v>
      </c>
      <c r="O71" s="127">
        <f>+K71+1</f>
        <v>49</v>
      </c>
      <c r="P71" s="128"/>
      <c r="R71" s="125" t="str">
        <f>+N71</f>
        <v>ID</v>
      </c>
      <c r="S71" s="127">
        <f>+O71+1</f>
        <v>50</v>
      </c>
      <c r="T71" s="128"/>
    </row>
    <row r="72" spans="2:20">
      <c r="B72" s="126"/>
      <c r="C72" s="129"/>
      <c r="D72" s="130"/>
      <c r="F72" s="126"/>
      <c r="G72" s="129"/>
      <c r="H72" s="130"/>
      <c r="J72" s="126"/>
      <c r="K72" s="129"/>
      <c r="L72" s="130"/>
      <c r="N72" s="126"/>
      <c r="O72" s="129"/>
      <c r="P72" s="130"/>
      <c r="R72" s="126"/>
      <c r="S72" s="129"/>
      <c r="T72" s="130"/>
    </row>
    <row r="74" spans="2:20">
      <c r="B74" s="131">
        <f>+B67</f>
        <v>0</v>
      </c>
      <c r="C74" s="132"/>
      <c r="D74" s="133"/>
      <c r="F74" s="131">
        <f>+B74</f>
        <v>0</v>
      </c>
      <c r="G74" s="132"/>
      <c r="H74" s="133"/>
      <c r="J74" s="131">
        <f>+F74</f>
        <v>0</v>
      </c>
      <c r="K74" s="132"/>
      <c r="L74" s="133"/>
      <c r="N74" s="131">
        <f>+J74</f>
        <v>0</v>
      </c>
      <c r="O74" s="132"/>
      <c r="P74" s="133"/>
      <c r="R74" s="131">
        <f>+N74</f>
        <v>0</v>
      </c>
      <c r="S74" s="132"/>
      <c r="T74" s="133"/>
    </row>
    <row r="75" spans="2:20">
      <c r="B75" s="111"/>
      <c r="C75" s="1"/>
      <c r="D75" s="112"/>
      <c r="F75" s="111"/>
      <c r="G75" s="1"/>
      <c r="H75" s="112"/>
      <c r="J75" s="111"/>
      <c r="K75" s="1"/>
      <c r="L75" s="112"/>
      <c r="N75" s="111"/>
      <c r="O75" s="1"/>
      <c r="P75" s="112"/>
      <c r="R75" s="111"/>
      <c r="S75" s="1"/>
      <c r="T75" s="112"/>
    </row>
    <row r="76" spans="2:20">
      <c r="B76" s="111" t="str">
        <f>+B69</f>
        <v>Naam:</v>
      </c>
      <c r="C76" s="1"/>
      <c r="D76" s="112"/>
      <c r="F76" s="111" t="str">
        <f>+B76</f>
        <v>Naam:</v>
      </c>
      <c r="G76" s="1"/>
      <c r="H76" s="112"/>
      <c r="J76" s="111" t="str">
        <f>+F76</f>
        <v>Naam:</v>
      </c>
      <c r="K76" s="1"/>
      <c r="L76" s="112"/>
      <c r="N76" s="111" t="str">
        <f>+J76</f>
        <v>Naam:</v>
      </c>
      <c r="O76" s="1"/>
      <c r="P76" s="112"/>
      <c r="R76" s="111" t="str">
        <f>+N76</f>
        <v>Naam:</v>
      </c>
      <c r="S76" s="1"/>
      <c r="T76" s="112"/>
    </row>
    <row r="77" spans="2:20">
      <c r="B77" s="111"/>
      <c r="C77" s="1"/>
      <c r="D77" s="112"/>
      <c r="F77" s="111"/>
      <c r="G77" s="1"/>
      <c r="H77" s="112"/>
      <c r="J77" s="111"/>
      <c r="K77" s="1"/>
      <c r="L77" s="112"/>
      <c r="N77" s="111"/>
      <c r="O77" s="1"/>
      <c r="P77" s="112"/>
      <c r="R77" s="111"/>
      <c r="S77" s="1"/>
      <c r="T77" s="112"/>
    </row>
    <row r="78" spans="2:20">
      <c r="B78" s="125" t="str">
        <f>+B71</f>
        <v>ID</v>
      </c>
      <c r="C78" s="127">
        <f>+S71+1</f>
        <v>51</v>
      </c>
      <c r="D78" s="128"/>
      <c r="F78" s="125" t="str">
        <f>+B78</f>
        <v>ID</v>
      </c>
      <c r="G78" s="127">
        <f>+C78+1</f>
        <v>52</v>
      </c>
      <c r="H78" s="128"/>
      <c r="J78" s="125" t="str">
        <f>+F78</f>
        <v>ID</v>
      </c>
      <c r="K78" s="127">
        <f>+G78+1</f>
        <v>53</v>
      </c>
      <c r="L78" s="128"/>
      <c r="N78" s="125" t="str">
        <f>+J78</f>
        <v>ID</v>
      </c>
      <c r="O78" s="127">
        <f>+K78+1</f>
        <v>54</v>
      </c>
      <c r="P78" s="128"/>
      <c r="R78" s="125" t="str">
        <f>+N78</f>
        <v>ID</v>
      </c>
      <c r="S78" s="127">
        <f>+O78+1</f>
        <v>55</v>
      </c>
      <c r="T78" s="128"/>
    </row>
    <row r="79" spans="2:20">
      <c r="B79" s="126"/>
      <c r="C79" s="129"/>
      <c r="D79" s="130"/>
      <c r="F79" s="126"/>
      <c r="G79" s="129"/>
      <c r="H79" s="130"/>
      <c r="J79" s="126"/>
      <c r="K79" s="129"/>
      <c r="L79" s="130"/>
      <c r="N79" s="126"/>
      <c r="O79" s="129"/>
      <c r="P79" s="130"/>
      <c r="R79" s="126"/>
      <c r="S79" s="129"/>
      <c r="T79" s="130"/>
    </row>
    <row r="81" spans="2:20">
      <c r="B81" s="131">
        <f>+B74</f>
        <v>0</v>
      </c>
      <c r="C81" s="132"/>
      <c r="D81" s="133"/>
      <c r="F81" s="131">
        <f>+B81</f>
        <v>0</v>
      </c>
      <c r="G81" s="132"/>
      <c r="H81" s="133"/>
      <c r="J81" s="131">
        <f>+F81</f>
        <v>0</v>
      </c>
      <c r="K81" s="132"/>
      <c r="L81" s="133"/>
      <c r="N81" s="131">
        <f>+J81</f>
        <v>0</v>
      </c>
      <c r="O81" s="132"/>
      <c r="P81" s="133"/>
      <c r="R81" s="131">
        <f>+N81</f>
        <v>0</v>
      </c>
      <c r="S81" s="132"/>
      <c r="T81" s="133"/>
    </row>
    <row r="82" spans="2:20">
      <c r="B82" s="111"/>
      <c r="C82" s="1"/>
      <c r="D82" s="112"/>
      <c r="F82" s="111"/>
      <c r="G82" s="1"/>
      <c r="H82" s="112"/>
      <c r="J82" s="111"/>
      <c r="K82" s="1"/>
      <c r="L82" s="112"/>
      <c r="N82" s="111"/>
      <c r="O82" s="1"/>
      <c r="P82" s="112"/>
      <c r="R82" s="111"/>
      <c r="S82" s="1"/>
      <c r="T82" s="112"/>
    </row>
    <row r="83" spans="2:20">
      <c r="B83" s="111" t="str">
        <f>+B76</f>
        <v>Naam:</v>
      </c>
      <c r="C83" s="1"/>
      <c r="D83" s="112"/>
      <c r="F83" s="111" t="str">
        <f>+B83</f>
        <v>Naam:</v>
      </c>
      <c r="G83" s="1"/>
      <c r="H83" s="112"/>
      <c r="J83" s="111" t="str">
        <f>+F83</f>
        <v>Naam:</v>
      </c>
      <c r="K83" s="1"/>
      <c r="L83" s="112"/>
      <c r="N83" s="111" t="str">
        <f>+J83</f>
        <v>Naam:</v>
      </c>
      <c r="O83" s="1"/>
      <c r="P83" s="112"/>
      <c r="R83" s="111" t="str">
        <f>+N83</f>
        <v>Naam:</v>
      </c>
      <c r="S83" s="1"/>
      <c r="T83" s="112"/>
    </row>
    <row r="84" spans="2:20">
      <c r="B84" s="111"/>
      <c r="C84" s="1"/>
      <c r="D84" s="112"/>
      <c r="F84" s="111"/>
      <c r="G84" s="1"/>
      <c r="H84" s="112"/>
      <c r="J84" s="111"/>
      <c r="K84" s="1"/>
      <c r="L84" s="112"/>
      <c r="N84" s="111"/>
      <c r="O84" s="1"/>
      <c r="P84" s="112"/>
      <c r="R84" s="111"/>
      <c r="S84" s="1"/>
      <c r="T84" s="112"/>
    </row>
    <row r="85" spans="2:20">
      <c r="B85" s="125" t="str">
        <f>+B78</f>
        <v>ID</v>
      </c>
      <c r="C85" s="127">
        <f>+S78+1</f>
        <v>56</v>
      </c>
      <c r="D85" s="128"/>
      <c r="F85" s="125" t="str">
        <f>+B85</f>
        <v>ID</v>
      </c>
      <c r="G85" s="127">
        <f>+C85+1</f>
        <v>57</v>
      </c>
      <c r="H85" s="128"/>
      <c r="J85" s="125" t="str">
        <f>+F85</f>
        <v>ID</v>
      </c>
      <c r="K85" s="127">
        <f>+G85+1</f>
        <v>58</v>
      </c>
      <c r="L85" s="128"/>
      <c r="N85" s="125" t="str">
        <f>+J85</f>
        <v>ID</v>
      </c>
      <c r="O85" s="127">
        <f>+K85+1</f>
        <v>59</v>
      </c>
      <c r="P85" s="128"/>
      <c r="R85" s="125" t="str">
        <f>+N85</f>
        <v>ID</v>
      </c>
      <c r="S85" s="127">
        <f>+O85+1</f>
        <v>60</v>
      </c>
      <c r="T85" s="128"/>
    </row>
    <row r="86" spans="2:20">
      <c r="B86" s="126"/>
      <c r="C86" s="129"/>
      <c r="D86" s="130"/>
      <c r="F86" s="126"/>
      <c r="G86" s="129"/>
      <c r="H86" s="130"/>
      <c r="J86" s="126"/>
      <c r="K86" s="129"/>
      <c r="L86" s="130"/>
      <c r="N86" s="126"/>
      <c r="O86" s="129"/>
      <c r="P86" s="130"/>
      <c r="R86" s="126"/>
      <c r="S86" s="129"/>
      <c r="T86" s="130"/>
    </row>
    <row r="88" spans="2:20">
      <c r="B88" s="131">
        <f>+B81</f>
        <v>0</v>
      </c>
      <c r="C88" s="132"/>
      <c r="D88" s="133"/>
      <c r="F88" s="131">
        <f>+B88</f>
        <v>0</v>
      </c>
      <c r="G88" s="132"/>
      <c r="H88" s="133"/>
      <c r="J88" s="131">
        <f>+F88</f>
        <v>0</v>
      </c>
      <c r="K88" s="132"/>
      <c r="L88" s="133"/>
      <c r="N88" s="131">
        <f>+J88</f>
        <v>0</v>
      </c>
      <c r="O88" s="132"/>
      <c r="P88" s="133"/>
      <c r="R88" s="131">
        <f>+N88</f>
        <v>0</v>
      </c>
      <c r="S88" s="132"/>
      <c r="T88" s="133"/>
    </row>
    <row r="89" spans="2:20">
      <c r="B89" s="111"/>
      <c r="C89" s="1"/>
      <c r="D89" s="112"/>
      <c r="F89" s="111"/>
      <c r="G89" s="1"/>
      <c r="H89" s="112"/>
      <c r="J89" s="111"/>
      <c r="K89" s="1"/>
      <c r="L89" s="112"/>
      <c r="N89" s="111"/>
      <c r="O89" s="1"/>
      <c r="P89" s="112"/>
      <c r="R89" s="111"/>
      <c r="S89" s="1"/>
      <c r="T89" s="112"/>
    </row>
    <row r="90" spans="2:20">
      <c r="B90" s="111" t="str">
        <f>+B83</f>
        <v>Naam:</v>
      </c>
      <c r="C90" s="1"/>
      <c r="D90" s="112"/>
      <c r="F90" s="111" t="str">
        <f>+B90</f>
        <v>Naam:</v>
      </c>
      <c r="G90" s="1"/>
      <c r="H90" s="112"/>
      <c r="J90" s="111" t="str">
        <f>+F90</f>
        <v>Naam:</v>
      </c>
      <c r="K90" s="1"/>
      <c r="L90" s="112"/>
      <c r="N90" s="111" t="str">
        <f>+J90</f>
        <v>Naam:</v>
      </c>
      <c r="O90" s="1"/>
      <c r="P90" s="112"/>
      <c r="R90" s="111" t="str">
        <f>+N90</f>
        <v>Naam:</v>
      </c>
      <c r="S90" s="1"/>
      <c r="T90" s="112"/>
    </row>
    <row r="91" spans="2:20">
      <c r="B91" s="111"/>
      <c r="C91" s="1"/>
      <c r="D91" s="112"/>
      <c r="F91" s="111"/>
      <c r="G91" s="1"/>
      <c r="H91" s="112"/>
      <c r="J91" s="111"/>
      <c r="K91" s="1"/>
      <c r="L91" s="112"/>
      <c r="N91" s="111"/>
      <c r="O91" s="1"/>
      <c r="P91" s="112"/>
      <c r="R91" s="111"/>
      <c r="S91" s="1"/>
      <c r="T91" s="112"/>
    </row>
    <row r="92" spans="2:20">
      <c r="B92" s="125" t="str">
        <f>+B85</f>
        <v>ID</v>
      </c>
      <c r="C92" s="127">
        <f>+S85+1</f>
        <v>61</v>
      </c>
      <c r="D92" s="128"/>
      <c r="F92" s="125" t="str">
        <f>+B92</f>
        <v>ID</v>
      </c>
      <c r="G92" s="127">
        <f>+C92+1</f>
        <v>62</v>
      </c>
      <c r="H92" s="128"/>
      <c r="J92" s="125" t="str">
        <f>+F92</f>
        <v>ID</v>
      </c>
      <c r="K92" s="127">
        <f>+G92+1</f>
        <v>63</v>
      </c>
      <c r="L92" s="128"/>
      <c r="N92" s="125" t="str">
        <f>+J92</f>
        <v>ID</v>
      </c>
      <c r="O92" s="127">
        <f>+K92+1</f>
        <v>64</v>
      </c>
      <c r="P92" s="128"/>
      <c r="R92" s="125" t="str">
        <f>+N92</f>
        <v>ID</v>
      </c>
      <c r="S92" s="127">
        <f>+O92+1</f>
        <v>65</v>
      </c>
      <c r="T92" s="128"/>
    </row>
    <row r="93" spans="2:20">
      <c r="B93" s="126"/>
      <c r="C93" s="129"/>
      <c r="D93" s="130"/>
      <c r="F93" s="126"/>
      <c r="G93" s="129"/>
      <c r="H93" s="130"/>
      <c r="J93" s="126"/>
      <c r="K93" s="129"/>
      <c r="L93" s="130"/>
      <c r="N93" s="126"/>
      <c r="O93" s="129"/>
      <c r="P93" s="130"/>
      <c r="R93" s="126"/>
      <c r="S93" s="129"/>
      <c r="T93" s="130"/>
    </row>
  </sheetData>
  <mergeCells count="195">
    <mergeCell ref="B2:D2"/>
    <mergeCell ref="F2:H2"/>
    <mergeCell ref="J2:L2"/>
    <mergeCell ref="N2:P2"/>
    <mergeCell ref="R2:T2"/>
    <mergeCell ref="B6:B7"/>
    <mergeCell ref="C6:D7"/>
    <mergeCell ref="F6:F7"/>
    <mergeCell ref="G6:H7"/>
    <mergeCell ref="J6:J7"/>
    <mergeCell ref="K6:L7"/>
    <mergeCell ref="N6:N7"/>
    <mergeCell ref="O6:P7"/>
    <mergeCell ref="R6:R7"/>
    <mergeCell ref="S6:T7"/>
    <mergeCell ref="B9:D9"/>
    <mergeCell ref="F9:H9"/>
    <mergeCell ref="J9:L9"/>
    <mergeCell ref="N9:P9"/>
    <mergeCell ref="R9:T9"/>
    <mergeCell ref="N13:N14"/>
    <mergeCell ref="O13:P14"/>
    <mergeCell ref="R13:R14"/>
    <mergeCell ref="S13:T14"/>
    <mergeCell ref="B16:D16"/>
    <mergeCell ref="F16:H16"/>
    <mergeCell ref="J16:L16"/>
    <mergeCell ref="N16:P16"/>
    <mergeCell ref="R16:T16"/>
    <mergeCell ref="B13:B14"/>
    <mergeCell ref="C13:D14"/>
    <mergeCell ref="F13:F14"/>
    <mergeCell ref="G13:H14"/>
    <mergeCell ref="J13:J14"/>
    <mergeCell ref="K13:L14"/>
    <mergeCell ref="N20:N21"/>
    <mergeCell ref="O20:P21"/>
    <mergeCell ref="R20:R21"/>
    <mergeCell ref="S20:T21"/>
    <mergeCell ref="B23:D23"/>
    <mergeCell ref="F23:H23"/>
    <mergeCell ref="J23:L23"/>
    <mergeCell ref="N23:P23"/>
    <mergeCell ref="R23:T23"/>
    <mergeCell ref="B20:B21"/>
    <mergeCell ref="C20:D21"/>
    <mergeCell ref="F20:F21"/>
    <mergeCell ref="G20:H21"/>
    <mergeCell ref="J20:J21"/>
    <mergeCell ref="K20:L21"/>
    <mergeCell ref="N27:N28"/>
    <mergeCell ref="O27:P28"/>
    <mergeCell ref="R27:R28"/>
    <mergeCell ref="S27:T28"/>
    <mergeCell ref="B30:D30"/>
    <mergeCell ref="F30:H30"/>
    <mergeCell ref="J30:L30"/>
    <mergeCell ref="N30:P30"/>
    <mergeCell ref="R30:T30"/>
    <mergeCell ref="B27:B28"/>
    <mergeCell ref="C27:D28"/>
    <mergeCell ref="F27:F28"/>
    <mergeCell ref="G27:H28"/>
    <mergeCell ref="J27:J28"/>
    <mergeCell ref="K27:L28"/>
    <mergeCell ref="N34:N35"/>
    <mergeCell ref="O34:P35"/>
    <mergeCell ref="R34:R35"/>
    <mergeCell ref="S34:T35"/>
    <mergeCell ref="B37:D37"/>
    <mergeCell ref="F37:H37"/>
    <mergeCell ref="J37:L37"/>
    <mergeCell ref="N37:P37"/>
    <mergeCell ref="R37:T37"/>
    <mergeCell ref="B34:B35"/>
    <mergeCell ref="C34:D35"/>
    <mergeCell ref="F34:F35"/>
    <mergeCell ref="G34:H35"/>
    <mergeCell ref="J34:J35"/>
    <mergeCell ref="K34:L35"/>
    <mergeCell ref="N41:N42"/>
    <mergeCell ref="O41:P42"/>
    <mergeCell ref="R41:R42"/>
    <mergeCell ref="S41:T42"/>
    <mergeCell ref="B44:D44"/>
    <mergeCell ref="F44:H44"/>
    <mergeCell ref="J44:L44"/>
    <mergeCell ref="N44:P44"/>
    <mergeCell ref="R44:T44"/>
    <mergeCell ref="B41:B42"/>
    <mergeCell ref="C41:D42"/>
    <mergeCell ref="F41:F42"/>
    <mergeCell ref="G41:H42"/>
    <mergeCell ref="J41:J42"/>
    <mergeCell ref="K41:L42"/>
    <mergeCell ref="N48:N49"/>
    <mergeCell ref="O48:P49"/>
    <mergeCell ref="R48:R49"/>
    <mergeCell ref="S48:T49"/>
    <mergeCell ref="B53:D53"/>
    <mergeCell ref="F53:H53"/>
    <mergeCell ref="J53:L53"/>
    <mergeCell ref="N53:P53"/>
    <mergeCell ref="R53:T53"/>
    <mergeCell ref="B48:B49"/>
    <mergeCell ref="C48:D49"/>
    <mergeCell ref="F48:F49"/>
    <mergeCell ref="G48:H49"/>
    <mergeCell ref="J48:J49"/>
    <mergeCell ref="K48:L49"/>
    <mergeCell ref="N57:N58"/>
    <mergeCell ref="O57:P58"/>
    <mergeCell ref="R57:R58"/>
    <mergeCell ref="S57:T58"/>
    <mergeCell ref="B60:D60"/>
    <mergeCell ref="F60:H60"/>
    <mergeCell ref="J60:L60"/>
    <mergeCell ref="N60:P60"/>
    <mergeCell ref="R60:T60"/>
    <mergeCell ref="B57:B58"/>
    <mergeCell ref="C57:D58"/>
    <mergeCell ref="F57:F58"/>
    <mergeCell ref="G57:H58"/>
    <mergeCell ref="J57:J58"/>
    <mergeCell ref="K57:L58"/>
    <mergeCell ref="N64:N65"/>
    <mergeCell ref="O64:P65"/>
    <mergeCell ref="R64:R65"/>
    <mergeCell ref="S64:T65"/>
    <mergeCell ref="B67:D67"/>
    <mergeCell ref="F67:H67"/>
    <mergeCell ref="J67:L67"/>
    <mergeCell ref="N67:P67"/>
    <mergeCell ref="R67:T67"/>
    <mergeCell ref="B64:B65"/>
    <mergeCell ref="C64:D65"/>
    <mergeCell ref="F64:F65"/>
    <mergeCell ref="G64:H65"/>
    <mergeCell ref="J64:J65"/>
    <mergeCell ref="K64:L65"/>
    <mergeCell ref="N71:N72"/>
    <mergeCell ref="O71:P72"/>
    <mergeCell ref="R71:R72"/>
    <mergeCell ref="S71:T72"/>
    <mergeCell ref="B74:D74"/>
    <mergeCell ref="F74:H74"/>
    <mergeCell ref="J74:L74"/>
    <mergeCell ref="N74:P74"/>
    <mergeCell ref="R74:T74"/>
    <mergeCell ref="B71:B72"/>
    <mergeCell ref="C71:D72"/>
    <mergeCell ref="F71:F72"/>
    <mergeCell ref="G71:H72"/>
    <mergeCell ref="J71:J72"/>
    <mergeCell ref="K71:L72"/>
    <mergeCell ref="N78:N79"/>
    <mergeCell ref="O78:P79"/>
    <mergeCell ref="R78:R79"/>
    <mergeCell ref="S78:T79"/>
    <mergeCell ref="B81:D81"/>
    <mergeCell ref="F81:H81"/>
    <mergeCell ref="J81:L81"/>
    <mergeCell ref="N81:P81"/>
    <mergeCell ref="R81:T81"/>
    <mergeCell ref="B78:B79"/>
    <mergeCell ref="C78:D79"/>
    <mergeCell ref="F78:F79"/>
    <mergeCell ref="G78:H79"/>
    <mergeCell ref="J78:J79"/>
    <mergeCell ref="K78:L79"/>
    <mergeCell ref="N85:N86"/>
    <mergeCell ref="O85:P86"/>
    <mergeCell ref="R85:R86"/>
    <mergeCell ref="S85:T86"/>
    <mergeCell ref="B88:D88"/>
    <mergeCell ref="F88:H88"/>
    <mergeCell ref="J88:L88"/>
    <mergeCell ref="N88:P88"/>
    <mergeCell ref="R88:T88"/>
    <mergeCell ref="B85:B86"/>
    <mergeCell ref="C85:D86"/>
    <mergeCell ref="F85:F86"/>
    <mergeCell ref="G85:H86"/>
    <mergeCell ref="J85:J86"/>
    <mergeCell ref="K85:L86"/>
    <mergeCell ref="N92:N93"/>
    <mergeCell ref="O92:P93"/>
    <mergeCell ref="R92:R93"/>
    <mergeCell ref="S92:T93"/>
    <mergeCell ref="B92:B93"/>
    <mergeCell ref="C92:D93"/>
    <mergeCell ref="F92:F93"/>
    <mergeCell ref="G92:H93"/>
    <mergeCell ref="J92:J93"/>
    <mergeCell ref="K92:L9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3"/>
  <dimension ref="A1:Y503"/>
  <sheetViews>
    <sheetView workbookViewId="0"/>
  </sheetViews>
  <sheetFormatPr defaultColWidth="9.109375" defaultRowHeight="12"/>
  <cols>
    <col min="1" max="2" width="1.6640625" style="3" customWidth="1"/>
    <col min="3" max="3" width="1.6640625" style="1" customWidth="1"/>
    <col min="4" max="4" width="8.6640625" style="6" customWidth="1"/>
    <col min="5" max="5" width="20.77734375" style="7" customWidth="1"/>
    <col min="6" max="7" width="8.6640625" style="1" customWidth="1"/>
    <col min="8" max="8" width="8.6640625" style="2" customWidth="1"/>
    <col min="9" max="9" width="8.6640625" style="1" customWidth="1"/>
    <col min="10" max="10" width="18.88671875" style="1" bestFit="1" customWidth="1"/>
    <col min="11" max="12" width="9.6640625" style="1" customWidth="1"/>
    <col min="13" max="13" width="22.6640625" style="1" bestFit="1" customWidth="1"/>
    <col min="14" max="33" width="8.6640625" style="1" customWidth="1"/>
    <col min="34" max="16384" width="9.109375" style="1"/>
  </cols>
  <sheetData>
    <row r="1" spans="4:25" s="3" customFormat="1" ht="12" customHeight="1" thickBot="1">
      <c r="D1" s="5"/>
      <c r="E1" s="10"/>
      <c r="H1" s="4"/>
    </row>
    <row r="2" spans="4:25" s="3" customFormat="1" ht="12" customHeight="1" thickTop="1">
      <c r="D2" s="138" t="s">
        <v>45</v>
      </c>
      <c r="E2" s="139"/>
      <c r="F2" s="142" t="s">
        <v>43</v>
      </c>
      <c r="G2" s="143"/>
      <c r="H2" s="4"/>
    </row>
    <row r="3" spans="4:25" ht="12" customHeight="1" thickBot="1">
      <c r="D3" s="140"/>
      <c r="E3" s="141"/>
      <c r="F3" s="144"/>
      <c r="G3" s="145"/>
    </row>
    <row r="4" spans="4:25" ht="12" customHeight="1" thickTop="1"/>
    <row r="5" spans="4:25" ht="12" customHeight="1">
      <c r="D5" s="38" t="s">
        <v>0</v>
      </c>
      <c r="E5" s="93" t="s">
        <v>3</v>
      </c>
      <c r="F5" s="148" t="s">
        <v>80</v>
      </c>
      <c r="G5" s="149"/>
      <c r="H5" s="45" t="s">
        <v>81</v>
      </c>
      <c r="I5" s="39" t="s">
        <v>82</v>
      </c>
      <c r="J5" s="39" t="s">
        <v>47</v>
      </c>
      <c r="K5" s="39" t="s">
        <v>83</v>
      </c>
      <c r="L5" s="39" t="s">
        <v>84</v>
      </c>
      <c r="M5" s="39" t="s">
        <v>85</v>
      </c>
      <c r="N5" s="13"/>
      <c r="O5" s="13"/>
      <c r="P5" s="13"/>
      <c r="Q5" s="13"/>
      <c r="R5" s="13"/>
      <c r="S5" s="13"/>
      <c r="T5" s="13"/>
      <c r="U5" s="14"/>
      <c r="V5" s="14"/>
      <c r="W5" s="14"/>
      <c r="X5" s="14"/>
      <c r="Y5" s="14"/>
    </row>
    <row r="6" spans="4:25" ht="12" customHeight="1">
      <c r="D6" s="40">
        <v>1</v>
      </c>
      <c r="E6" s="92" t="s">
        <v>132</v>
      </c>
      <c r="F6" s="146"/>
      <c r="G6" s="147"/>
      <c r="H6" s="42"/>
      <c r="I6" s="41"/>
      <c r="J6" s="41"/>
      <c r="K6" s="41"/>
      <c r="L6" s="41"/>
      <c r="M6" s="41"/>
    </row>
    <row r="7" spans="4:25" ht="12" customHeight="1">
      <c r="D7" s="40">
        <v>2</v>
      </c>
      <c r="E7" s="92" t="s">
        <v>4</v>
      </c>
      <c r="F7" s="146"/>
      <c r="G7" s="147"/>
      <c r="H7" s="42"/>
      <c r="I7" s="41"/>
      <c r="J7" s="41"/>
      <c r="K7" s="41"/>
      <c r="L7" s="41"/>
      <c r="M7" s="41"/>
    </row>
    <row r="8" spans="4:25" ht="12" customHeight="1">
      <c r="D8" s="40">
        <v>3</v>
      </c>
      <c r="E8" s="92" t="s">
        <v>5</v>
      </c>
      <c r="F8" s="146"/>
      <c r="G8" s="147"/>
      <c r="H8" s="42"/>
      <c r="I8" s="41"/>
      <c r="J8" s="41"/>
      <c r="K8" s="41"/>
      <c r="L8" s="41"/>
      <c r="M8" s="41"/>
    </row>
    <row r="9" spans="4:25" ht="12" customHeight="1">
      <c r="D9" s="40">
        <v>4</v>
      </c>
      <c r="E9" s="92" t="s">
        <v>6</v>
      </c>
      <c r="F9" s="146"/>
      <c r="G9" s="147"/>
      <c r="H9" s="42"/>
      <c r="I9" s="41"/>
      <c r="J9" s="41"/>
      <c r="K9" s="41"/>
      <c r="L9" s="41"/>
      <c r="M9" s="41"/>
    </row>
    <row r="10" spans="4:25" ht="12" customHeight="1">
      <c r="D10" s="40">
        <v>5</v>
      </c>
      <c r="E10" s="92" t="s">
        <v>7</v>
      </c>
      <c r="F10" s="146"/>
      <c r="G10" s="147"/>
      <c r="H10" s="42"/>
      <c r="I10" s="41"/>
      <c r="J10" s="41"/>
      <c r="K10" s="41"/>
      <c r="L10" s="41"/>
      <c r="M10" s="41"/>
    </row>
    <row r="11" spans="4:25" ht="12" customHeight="1">
      <c r="D11" s="40">
        <v>6</v>
      </c>
      <c r="E11" s="92" t="s">
        <v>8</v>
      </c>
      <c r="F11" s="146"/>
      <c r="G11" s="147"/>
      <c r="H11" s="42"/>
      <c r="I11" s="41"/>
      <c r="J11" s="41"/>
      <c r="K11" s="41"/>
      <c r="L11" s="41"/>
      <c r="M11" s="41"/>
    </row>
    <row r="12" spans="4:25" ht="12" customHeight="1">
      <c r="D12" s="40">
        <v>7</v>
      </c>
      <c r="E12" s="92" t="s">
        <v>9</v>
      </c>
      <c r="F12" s="146"/>
      <c r="G12" s="147"/>
      <c r="H12" s="42"/>
      <c r="I12" s="41"/>
      <c r="J12" s="41"/>
      <c r="K12" s="41"/>
      <c r="L12" s="41"/>
      <c r="M12" s="41"/>
    </row>
    <row r="13" spans="4:25" ht="12" customHeight="1">
      <c r="D13" s="40">
        <v>8</v>
      </c>
      <c r="E13" s="92" t="s">
        <v>10</v>
      </c>
      <c r="F13" s="146"/>
      <c r="G13" s="147"/>
      <c r="H13" s="42"/>
      <c r="I13" s="41"/>
      <c r="J13" s="41"/>
      <c r="K13" s="41"/>
      <c r="L13" s="41"/>
      <c r="M13" s="41"/>
    </row>
    <row r="14" spans="4:25" ht="12" customHeight="1">
      <c r="D14" s="40">
        <v>9</v>
      </c>
      <c r="E14" s="92" t="s">
        <v>11</v>
      </c>
      <c r="F14" s="146"/>
      <c r="G14" s="147"/>
      <c r="H14" s="42"/>
      <c r="I14" s="41"/>
      <c r="J14" s="41"/>
      <c r="K14" s="41"/>
      <c r="L14" s="41"/>
      <c r="M14" s="41"/>
    </row>
    <row r="15" spans="4:25" ht="12" customHeight="1">
      <c r="D15" s="40">
        <v>10</v>
      </c>
      <c r="E15" s="92" t="s">
        <v>12</v>
      </c>
      <c r="F15" s="146"/>
      <c r="G15" s="147"/>
      <c r="H15" s="42"/>
      <c r="I15" s="41"/>
      <c r="J15" s="41"/>
      <c r="K15" s="41"/>
      <c r="L15" s="41"/>
      <c r="M15" s="41"/>
    </row>
    <row r="16" spans="4:25" ht="12" customHeight="1">
      <c r="D16" s="40">
        <v>11</v>
      </c>
      <c r="E16" s="92" t="s">
        <v>13</v>
      </c>
      <c r="F16" s="146"/>
      <c r="G16" s="147"/>
      <c r="H16" s="42"/>
      <c r="I16" s="41"/>
      <c r="J16" s="41"/>
      <c r="K16" s="41"/>
      <c r="L16" s="41"/>
      <c r="M16" s="41"/>
    </row>
    <row r="17" spans="4:13" ht="12" customHeight="1">
      <c r="D17" s="40">
        <v>12</v>
      </c>
      <c r="E17" s="92" t="s">
        <v>14</v>
      </c>
      <c r="F17" s="146"/>
      <c r="G17" s="147"/>
      <c r="H17" s="42"/>
      <c r="I17" s="41"/>
      <c r="J17" s="41"/>
      <c r="K17" s="41"/>
      <c r="L17" s="41"/>
      <c r="M17" s="41"/>
    </row>
    <row r="18" spans="4:13" ht="12" customHeight="1">
      <c r="D18" s="40">
        <v>13</v>
      </c>
      <c r="E18" s="92" t="s">
        <v>15</v>
      </c>
      <c r="F18" s="146"/>
      <c r="G18" s="147"/>
      <c r="H18" s="42"/>
      <c r="I18" s="41"/>
      <c r="J18" s="41"/>
      <c r="K18" s="41"/>
      <c r="L18" s="41"/>
      <c r="M18" s="41"/>
    </row>
    <row r="19" spans="4:13" ht="12" customHeight="1">
      <c r="D19" s="40">
        <v>14</v>
      </c>
      <c r="E19" s="94" t="s">
        <v>16</v>
      </c>
      <c r="F19" s="146"/>
      <c r="G19" s="147"/>
      <c r="H19" s="42"/>
      <c r="I19" s="41"/>
      <c r="J19" s="41"/>
      <c r="K19" s="41"/>
      <c r="L19" s="41"/>
      <c r="M19" s="41"/>
    </row>
    <row r="20" spans="4:13" ht="12" customHeight="1">
      <c r="D20" s="40">
        <v>15</v>
      </c>
      <c r="E20" s="94" t="s">
        <v>17</v>
      </c>
      <c r="F20" s="146"/>
      <c r="G20" s="147"/>
      <c r="H20" s="42"/>
      <c r="I20" s="41"/>
      <c r="J20" s="41"/>
      <c r="K20" s="41"/>
      <c r="L20" s="41"/>
      <c r="M20" s="41"/>
    </row>
    <row r="21" spans="4:13" ht="12" customHeight="1">
      <c r="D21" s="40">
        <v>16</v>
      </c>
      <c r="E21" s="94" t="s">
        <v>18</v>
      </c>
      <c r="F21" s="146"/>
      <c r="G21" s="147"/>
      <c r="H21" s="42"/>
      <c r="I21" s="41"/>
      <c r="J21" s="41"/>
      <c r="K21" s="41"/>
      <c r="L21" s="41"/>
      <c r="M21" s="41"/>
    </row>
    <row r="22" spans="4:13" ht="12" customHeight="1">
      <c r="D22" s="40">
        <v>17</v>
      </c>
      <c r="E22" s="94" t="s">
        <v>19</v>
      </c>
      <c r="F22" s="146"/>
      <c r="G22" s="147"/>
      <c r="H22" s="42"/>
      <c r="I22" s="41"/>
      <c r="J22" s="41"/>
      <c r="K22" s="41"/>
      <c r="L22" s="41"/>
      <c r="M22" s="41"/>
    </row>
    <row r="23" spans="4:13" ht="12" customHeight="1">
      <c r="D23" s="40">
        <v>18</v>
      </c>
      <c r="E23" s="43" t="s">
        <v>20</v>
      </c>
      <c r="F23" s="146"/>
      <c r="G23" s="147"/>
      <c r="H23" s="42"/>
      <c r="I23" s="41"/>
      <c r="J23" s="41"/>
      <c r="K23" s="41"/>
      <c r="L23" s="41"/>
      <c r="M23" s="41"/>
    </row>
    <row r="24" spans="4:13" ht="12" customHeight="1">
      <c r="D24" s="40">
        <v>19</v>
      </c>
      <c r="E24" s="43" t="s">
        <v>21</v>
      </c>
      <c r="F24" s="146"/>
      <c r="G24" s="147"/>
      <c r="H24" s="42"/>
      <c r="I24" s="41"/>
      <c r="J24" s="41"/>
      <c r="K24" s="41"/>
      <c r="L24" s="41"/>
      <c r="M24" s="41"/>
    </row>
    <row r="25" spans="4:13" ht="12" customHeight="1">
      <c r="D25" s="40">
        <v>20</v>
      </c>
      <c r="E25" s="43" t="s">
        <v>22</v>
      </c>
      <c r="F25" s="146"/>
      <c r="G25" s="147"/>
      <c r="H25" s="42"/>
      <c r="I25" s="41"/>
      <c r="J25" s="41"/>
      <c r="K25" s="41"/>
      <c r="L25" s="41"/>
      <c r="M25" s="41"/>
    </row>
    <row r="26" spans="4:13" ht="12" customHeight="1">
      <c r="D26" s="40">
        <v>21</v>
      </c>
      <c r="E26" s="43" t="s">
        <v>23</v>
      </c>
      <c r="F26" s="146"/>
      <c r="G26" s="147"/>
      <c r="H26" s="42"/>
      <c r="I26" s="41"/>
      <c r="J26" s="41"/>
      <c r="K26" s="41"/>
      <c r="L26" s="41"/>
      <c r="M26" s="41"/>
    </row>
    <row r="27" spans="4:13" ht="12" customHeight="1">
      <c r="D27" s="40">
        <v>22</v>
      </c>
      <c r="E27" s="43" t="s">
        <v>24</v>
      </c>
      <c r="F27" s="146"/>
      <c r="G27" s="147"/>
      <c r="H27" s="42"/>
      <c r="I27" s="41"/>
      <c r="J27" s="41"/>
      <c r="K27" s="41"/>
      <c r="L27" s="41"/>
      <c r="M27" s="41"/>
    </row>
    <row r="28" spans="4:13" ht="12" customHeight="1">
      <c r="D28" s="40">
        <v>23</v>
      </c>
      <c r="E28" s="43" t="s">
        <v>25</v>
      </c>
      <c r="F28" s="146"/>
      <c r="G28" s="147"/>
      <c r="H28" s="42"/>
      <c r="I28" s="41"/>
      <c r="J28" s="41"/>
      <c r="K28" s="41"/>
      <c r="L28" s="41"/>
      <c r="M28" s="41"/>
    </row>
    <row r="29" spans="4:13" ht="12" customHeight="1">
      <c r="D29" s="40">
        <v>24</v>
      </c>
      <c r="E29" s="43" t="s">
        <v>26</v>
      </c>
      <c r="F29" s="146"/>
      <c r="G29" s="147"/>
      <c r="H29" s="42"/>
      <c r="I29" s="41"/>
      <c r="J29" s="41"/>
      <c r="K29" s="41"/>
      <c r="L29" s="41"/>
      <c r="M29" s="41"/>
    </row>
    <row r="30" spans="4:13" ht="12" customHeight="1">
      <c r="D30" s="40">
        <v>25</v>
      </c>
      <c r="E30" s="43" t="s">
        <v>27</v>
      </c>
      <c r="F30" s="146"/>
      <c r="G30" s="147"/>
      <c r="H30" s="42"/>
      <c r="I30" s="41"/>
      <c r="J30" s="41"/>
      <c r="K30" s="41"/>
      <c r="L30" s="41"/>
      <c r="M30" s="41"/>
    </row>
    <row r="31" spans="4:13" ht="12" customHeight="1">
      <c r="D31" s="40">
        <v>26</v>
      </c>
      <c r="E31" s="43" t="s">
        <v>28</v>
      </c>
      <c r="F31" s="146"/>
      <c r="G31" s="147"/>
      <c r="H31" s="42"/>
      <c r="I31" s="41"/>
      <c r="J31" s="41"/>
      <c r="K31" s="41"/>
      <c r="L31" s="41"/>
      <c r="M31" s="41"/>
    </row>
    <row r="32" spans="4:13" ht="12" customHeight="1">
      <c r="D32" s="40">
        <v>27</v>
      </c>
      <c r="E32" s="43" t="s">
        <v>29</v>
      </c>
      <c r="F32" s="146"/>
      <c r="G32" s="147"/>
      <c r="H32" s="42"/>
      <c r="I32" s="41"/>
      <c r="J32" s="41"/>
      <c r="K32" s="41"/>
      <c r="L32" s="41"/>
      <c r="M32" s="41"/>
    </row>
    <row r="33" spans="4:13" ht="12" customHeight="1">
      <c r="D33" s="40">
        <v>28</v>
      </c>
      <c r="E33" s="43" t="s">
        <v>30</v>
      </c>
      <c r="F33" s="146"/>
      <c r="G33" s="147"/>
      <c r="H33" s="42"/>
      <c r="I33" s="41"/>
      <c r="J33" s="41"/>
      <c r="K33" s="41"/>
      <c r="L33" s="41"/>
      <c r="M33" s="41"/>
    </row>
    <row r="34" spans="4:13" ht="12" customHeight="1">
      <c r="D34" s="40">
        <v>29</v>
      </c>
      <c r="E34" s="43" t="s">
        <v>31</v>
      </c>
      <c r="F34" s="146"/>
      <c r="G34" s="147"/>
      <c r="H34" s="42"/>
      <c r="I34" s="41"/>
      <c r="J34" s="41"/>
      <c r="K34" s="41"/>
      <c r="L34" s="41"/>
      <c r="M34" s="41"/>
    </row>
    <row r="35" spans="4:13" ht="12" customHeight="1">
      <c r="D35" s="40">
        <v>30</v>
      </c>
      <c r="E35" s="43" t="s">
        <v>32</v>
      </c>
      <c r="F35" s="146"/>
      <c r="G35" s="147"/>
      <c r="H35" s="42"/>
      <c r="I35" s="41"/>
      <c r="J35" s="41"/>
      <c r="K35" s="41"/>
      <c r="L35" s="41"/>
      <c r="M35" s="41"/>
    </row>
    <row r="36" spans="4:13" ht="12" customHeight="1">
      <c r="D36" s="40">
        <v>31</v>
      </c>
      <c r="E36" s="43" t="s">
        <v>33</v>
      </c>
      <c r="F36" s="146"/>
      <c r="G36" s="147"/>
      <c r="H36" s="42"/>
      <c r="I36" s="41"/>
      <c r="J36" s="41"/>
      <c r="K36" s="41"/>
      <c r="L36" s="41"/>
      <c r="M36" s="41"/>
    </row>
    <row r="37" spans="4:13" ht="12" customHeight="1">
      <c r="D37" s="40">
        <v>32</v>
      </c>
      <c r="E37" s="43" t="s">
        <v>34</v>
      </c>
      <c r="F37" s="146"/>
      <c r="G37" s="147"/>
      <c r="H37" s="42"/>
      <c r="I37" s="41"/>
      <c r="J37" s="41"/>
      <c r="K37" s="41"/>
      <c r="L37" s="41"/>
      <c r="M37" s="41"/>
    </row>
    <row r="38" spans="4:13" ht="12" customHeight="1">
      <c r="D38" s="40">
        <v>33</v>
      </c>
      <c r="E38" s="43" t="s">
        <v>35</v>
      </c>
      <c r="F38" s="146"/>
      <c r="G38" s="147"/>
      <c r="H38" s="42"/>
      <c r="I38" s="41"/>
      <c r="J38" s="41"/>
      <c r="K38" s="41"/>
      <c r="L38" s="41"/>
      <c r="M38" s="41"/>
    </row>
    <row r="39" spans="4:13" ht="12" customHeight="1">
      <c r="D39" s="40">
        <v>34</v>
      </c>
      <c r="E39" s="43" t="s">
        <v>36</v>
      </c>
      <c r="F39" s="146"/>
      <c r="G39" s="147"/>
      <c r="H39" s="42"/>
      <c r="I39" s="41"/>
      <c r="J39" s="41"/>
      <c r="K39" s="41"/>
      <c r="L39" s="41"/>
      <c r="M39" s="41"/>
    </row>
    <row r="40" spans="4:13" ht="12" customHeight="1">
      <c r="D40" s="40">
        <v>35</v>
      </c>
      <c r="E40" s="43" t="s">
        <v>37</v>
      </c>
      <c r="F40" s="146"/>
      <c r="G40" s="147"/>
      <c r="H40" s="42"/>
      <c r="I40" s="41"/>
      <c r="J40" s="41"/>
      <c r="K40" s="41"/>
      <c r="L40" s="41"/>
      <c r="M40" s="41"/>
    </row>
    <row r="41" spans="4:13" ht="12" customHeight="1">
      <c r="D41" s="40">
        <v>36</v>
      </c>
      <c r="E41" s="43" t="s">
        <v>38</v>
      </c>
      <c r="F41" s="146"/>
      <c r="G41" s="147"/>
      <c r="H41" s="42"/>
      <c r="I41" s="41"/>
      <c r="J41" s="41"/>
      <c r="K41" s="41"/>
      <c r="L41" s="41"/>
      <c r="M41" s="41"/>
    </row>
    <row r="42" spans="4:13" ht="12" customHeight="1">
      <c r="D42" s="40">
        <v>37</v>
      </c>
      <c r="E42" s="43" t="s">
        <v>39</v>
      </c>
      <c r="F42" s="146"/>
      <c r="G42" s="147"/>
      <c r="H42" s="42"/>
      <c r="I42" s="41"/>
      <c r="J42" s="41"/>
      <c r="K42" s="41"/>
      <c r="L42" s="41"/>
      <c r="M42" s="41"/>
    </row>
    <row r="43" spans="4:13" ht="12" customHeight="1">
      <c r="D43" s="40">
        <v>38</v>
      </c>
      <c r="E43" s="43" t="s">
        <v>40</v>
      </c>
      <c r="F43" s="146"/>
      <c r="G43" s="147"/>
      <c r="H43" s="42"/>
      <c r="I43" s="41"/>
      <c r="J43" s="41"/>
      <c r="K43" s="41"/>
      <c r="L43" s="41"/>
      <c r="M43" s="41"/>
    </row>
    <row r="44" spans="4:13" ht="12" customHeight="1">
      <c r="D44" s="40">
        <v>39</v>
      </c>
      <c r="E44" s="43" t="s">
        <v>41</v>
      </c>
      <c r="F44" s="146"/>
      <c r="G44" s="147"/>
      <c r="H44" s="42"/>
      <c r="I44" s="41"/>
      <c r="J44" s="41"/>
      <c r="K44" s="41"/>
      <c r="L44" s="41"/>
      <c r="M44" s="41"/>
    </row>
    <row r="45" spans="4:13" ht="12" customHeight="1">
      <c r="D45" s="40">
        <v>40</v>
      </c>
      <c r="E45" s="94" t="s">
        <v>42</v>
      </c>
      <c r="F45" s="146"/>
      <c r="G45" s="147"/>
      <c r="H45" s="42"/>
      <c r="I45" s="41"/>
      <c r="J45" s="41"/>
      <c r="K45" s="41"/>
      <c r="L45" s="41"/>
      <c r="M45" s="41"/>
    </row>
    <row r="46" spans="4:13" ht="12" customHeight="1">
      <c r="D46" s="40">
        <v>41</v>
      </c>
      <c r="E46" s="94" t="s">
        <v>1</v>
      </c>
      <c r="F46" s="146"/>
      <c r="G46" s="147"/>
      <c r="H46" s="42"/>
      <c r="I46" s="41"/>
      <c r="J46" s="41"/>
      <c r="K46" s="41"/>
      <c r="L46" s="41"/>
      <c r="M46" s="44"/>
    </row>
    <row r="47" spans="4:13" ht="12" customHeight="1">
      <c r="D47" s="40">
        <v>42</v>
      </c>
      <c r="E47" s="91"/>
      <c r="F47" s="146"/>
      <c r="G47" s="147"/>
      <c r="H47" s="42"/>
      <c r="I47" s="41"/>
      <c r="J47" s="41"/>
      <c r="K47" s="41"/>
      <c r="L47" s="41"/>
      <c r="M47" s="41"/>
    </row>
    <row r="48" spans="4:13" ht="12" customHeight="1">
      <c r="D48" s="40">
        <v>43</v>
      </c>
      <c r="E48" s="91"/>
      <c r="F48" s="146"/>
      <c r="G48" s="147"/>
      <c r="H48" s="42"/>
      <c r="I48" s="41"/>
      <c r="J48" s="41"/>
      <c r="K48" s="41"/>
      <c r="L48" s="41"/>
      <c r="M48" s="41"/>
    </row>
    <row r="49" spans="4:13" ht="12" customHeight="1">
      <c r="D49" s="40">
        <v>44</v>
      </c>
      <c r="E49" s="91"/>
      <c r="F49" s="146"/>
      <c r="G49" s="147"/>
      <c r="H49" s="42"/>
      <c r="I49" s="41"/>
      <c r="J49" s="41"/>
      <c r="K49" s="41"/>
      <c r="L49" s="41"/>
      <c r="M49" s="41"/>
    </row>
    <row r="50" spans="4:13" ht="12" customHeight="1">
      <c r="D50" s="40">
        <v>45</v>
      </c>
      <c r="E50" s="91"/>
      <c r="F50" s="146"/>
      <c r="G50" s="147"/>
      <c r="H50" s="42"/>
      <c r="I50" s="41"/>
      <c r="J50" s="41"/>
      <c r="K50" s="41"/>
      <c r="L50" s="41"/>
      <c r="M50" s="41"/>
    </row>
    <row r="51" spans="4:13" ht="12" customHeight="1">
      <c r="D51" s="40">
        <v>46</v>
      </c>
      <c r="E51" s="91"/>
      <c r="F51" s="146"/>
      <c r="G51" s="147"/>
      <c r="H51" s="42"/>
      <c r="I51" s="41"/>
      <c r="J51" s="41"/>
      <c r="K51" s="41"/>
      <c r="L51" s="41"/>
      <c r="M51" s="41"/>
    </row>
    <row r="52" spans="4:13" ht="12" customHeight="1">
      <c r="D52" s="40">
        <v>47</v>
      </c>
      <c r="E52" s="91"/>
      <c r="F52" s="146"/>
      <c r="G52" s="147"/>
      <c r="H52" s="42"/>
      <c r="I52" s="41"/>
      <c r="J52" s="41"/>
      <c r="K52" s="41"/>
      <c r="L52" s="41"/>
      <c r="M52" s="41"/>
    </row>
    <row r="53" spans="4:13" ht="12" customHeight="1">
      <c r="D53" s="40">
        <v>48</v>
      </c>
      <c r="E53" s="91"/>
      <c r="F53" s="146"/>
      <c r="G53" s="147"/>
      <c r="H53" s="42"/>
      <c r="I53" s="41"/>
      <c r="J53" s="41"/>
      <c r="K53" s="41"/>
      <c r="L53" s="41"/>
      <c r="M53" s="41"/>
    </row>
    <row r="54" spans="4:13" ht="12" customHeight="1">
      <c r="D54" s="40">
        <v>49</v>
      </c>
      <c r="E54" s="91"/>
      <c r="F54" s="146"/>
      <c r="G54" s="147"/>
      <c r="H54" s="42"/>
      <c r="I54" s="41"/>
      <c r="J54" s="41"/>
      <c r="K54" s="41"/>
      <c r="L54" s="41"/>
      <c r="M54" s="41"/>
    </row>
    <row r="55" spans="4:13" ht="12" customHeight="1">
      <c r="D55" s="40">
        <v>50</v>
      </c>
      <c r="E55" s="91"/>
      <c r="F55" s="146"/>
      <c r="G55" s="147"/>
      <c r="H55" s="42"/>
      <c r="I55" s="41"/>
      <c r="J55" s="41"/>
      <c r="K55" s="41"/>
      <c r="L55" s="41"/>
      <c r="M55" s="41"/>
    </row>
    <row r="56" spans="4:13" ht="12" customHeight="1">
      <c r="D56" s="40">
        <v>51</v>
      </c>
      <c r="E56" s="91"/>
      <c r="F56" s="146"/>
      <c r="G56" s="147"/>
      <c r="H56" s="42"/>
      <c r="I56" s="41"/>
      <c r="J56" s="41"/>
      <c r="K56" s="41"/>
      <c r="L56" s="41"/>
      <c r="M56" s="41"/>
    </row>
    <row r="57" spans="4:13" ht="12" customHeight="1">
      <c r="D57" s="40">
        <v>52</v>
      </c>
      <c r="E57" s="91"/>
      <c r="F57" s="146"/>
      <c r="G57" s="147"/>
      <c r="H57" s="42"/>
      <c r="I57" s="41"/>
      <c r="J57" s="41"/>
      <c r="K57" s="41"/>
      <c r="L57" s="41"/>
      <c r="M57" s="41"/>
    </row>
    <row r="58" spans="4:13" ht="12" customHeight="1">
      <c r="D58" s="40">
        <v>53</v>
      </c>
      <c r="E58" s="91"/>
      <c r="F58" s="146"/>
      <c r="G58" s="147"/>
      <c r="H58" s="42"/>
      <c r="I58" s="41"/>
      <c r="J58" s="41"/>
      <c r="K58" s="41"/>
      <c r="L58" s="41"/>
      <c r="M58" s="41"/>
    </row>
    <row r="59" spans="4:13" ht="12" customHeight="1">
      <c r="D59" s="40">
        <v>54</v>
      </c>
      <c r="E59" s="91"/>
      <c r="F59" s="146"/>
      <c r="G59" s="147"/>
      <c r="H59" s="42"/>
      <c r="I59" s="41"/>
      <c r="J59" s="41"/>
      <c r="K59" s="41"/>
      <c r="L59" s="41"/>
      <c r="M59" s="41"/>
    </row>
    <row r="60" spans="4:13" ht="12" customHeight="1">
      <c r="D60" s="40">
        <v>55</v>
      </c>
      <c r="E60" s="91"/>
      <c r="F60" s="146"/>
      <c r="G60" s="147"/>
      <c r="H60" s="42"/>
      <c r="I60" s="41"/>
      <c r="J60" s="41"/>
      <c r="K60" s="41"/>
      <c r="L60" s="41"/>
      <c r="M60" s="41"/>
    </row>
    <row r="61" spans="4:13" ht="12" customHeight="1">
      <c r="D61" s="40">
        <v>56</v>
      </c>
      <c r="E61" s="91"/>
      <c r="F61" s="146"/>
      <c r="G61" s="147"/>
      <c r="H61" s="42"/>
      <c r="I61" s="41"/>
      <c r="J61" s="41"/>
      <c r="K61" s="41"/>
      <c r="L61" s="41"/>
      <c r="M61" s="41"/>
    </row>
    <row r="62" spans="4:13" ht="12" customHeight="1">
      <c r="D62" s="40">
        <v>57</v>
      </c>
      <c r="E62" s="91"/>
      <c r="F62" s="146"/>
      <c r="G62" s="147"/>
      <c r="H62" s="42"/>
      <c r="I62" s="41"/>
      <c r="J62" s="41"/>
      <c r="K62" s="41"/>
      <c r="L62" s="41"/>
      <c r="M62" s="41"/>
    </row>
    <row r="63" spans="4:13" ht="12" customHeight="1">
      <c r="D63" s="40">
        <v>58</v>
      </c>
      <c r="E63" s="91"/>
      <c r="F63" s="146"/>
      <c r="G63" s="147"/>
      <c r="H63" s="42"/>
      <c r="I63" s="41"/>
      <c r="J63" s="41"/>
      <c r="K63" s="41"/>
      <c r="L63" s="41"/>
      <c r="M63" s="41"/>
    </row>
    <row r="64" spans="4:13" ht="12" customHeight="1">
      <c r="D64" s="40">
        <v>59</v>
      </c>
      <c r="E64" s="91"/>
      <c r="F64" s="146"/>
      <c r="G64" s="147"/>
      <c r="H64" s="42"/>
      <c r="I64" s="41"/>
      <c r="J64" s="41"/>
      <c r="K64" s="41"/>
      <c r="L64" s="41"/>
      <c r="M64" s="41"/>
    </row>
    <row r="65" spans="4:13" ht="12" customHeight="1">
      <c r="D65" s="40">
        <v>60</v>
      </c>
      <c r="E65" s="91"/>
      <c r="F65" s="146"/>
      <c r="G65" s="147"/>
      <c r="H65" s="42"/>
      <c r="I65" s="41"/>
      <c r="J65" s="41"/>
      <c r="K65" s="41"/>
      <c r="L65" s="41"/>
      <c r="M65" s="41"/>
    </row>
    <row r="66" spans="4:13" ht="12" customHeight="1">
      <c r="D66" s="40">
        <v>61</v>
      </c>
      <c r="E66" s="91"/>
      <c r="F66" s="146"/>
      <c r="G66" s="147"/>
      <c r="H66" s="42"/>
      <c r="I66" s="41"/>
      <c r="J66" s="41"/>
      <c r="K66" s="41"/>
      <c r="L66" s="41"/>
      <c r="M66" s="41"/>
    </row>
    <row r="67" spans="4:13" ht="12" customHeight="1">
      <c r="D67" s="40">
        <v>62</v>
      </c>
      <c r="E67" s="91"/>
      <c r="F67" s="146"/>
      <c r="G67" s="147"/>
      <c r="H67" s="42"/>
      <c r="I67" s="41"/>
      <c r="J67" s="41"/>
      <c r="K67" s="41"/>
      <c r="L67" s="41"/>
      <c r="M67" s="41"/>
    </row>
    <row r="68" spans="4:13" ht="12" customHeight="1">
      <c r="D68" s="40">
        <v>63</v>
      </c>
      <c r="E68" s="91"/>
      <c r="F68" s="146"/>
      <c r="G68" s="147"/>
      <c r="H68" s="42"/>
      <c r="I68" s="41"/>
      <c r="J68" s="41"/>
      <c r="K68" s="41"/>
      <c r="L68" s="41"/>
      <c r="M68" s="41"/>
    </row>
    <row r="69" spans="4:13" ht="12" customHeight="1">
      <c r="D69" s="40">
        <v>64</v>
      </c>
      <c r="E69" s="91"/>
      <c r="F69" s="146"/>
      <c r="G69" s="147"/>
      <c r="H69" s="42"/>
      <c r="I69" s="41"/>
      <c r="J69" s="41"/>
      <c r="K69" s="41"/>
      <c r="L69" s="41"/>
      <c r="M69" s="41"/>
    </row>
    <row r="70" spans="4:13" ht="12" customHeight="1">
      <c r="D70" s="40">
        <v>65</v>
      </c>
      <c r="E70" s="91"/>
      <c r="F70" s="146"/>
      <c r="G70" s="147"/>
      <c r="H70" s="42"/>
      <c r="I70" s="41"/>
      <c r="J70" s="41"/>
      <c r="K70" s="41"/>
      <c r="L70" s="41"/>
      <c r="M70" s="41"/>
    </row>
    <row r="71" spans="4:13" ht="12" customHeight="1">
      <c r="D71" s="40">
        <v>66</v>
      </c>
      <c r="E71" s="91"/>
      <c r="F71" s="146"/>
      <c r="G71" s="147"/>
      <c r="H71" s="42"/>
      <c r="I71" s="41"/>
      <c r="J71" s="41"/>
      <c r="K71" s="41"/>
      <c r="L71" s="41"/>
      <c r="M71" s="41"/>
    </row>
    <row r="72" spans="4:13" ht="12" customHeight="1">
      <c r="D72" s="40">
        <v>67</v>
      </c>
      <c r="E72" s="91"/>
      <c r="F72" s="146"/>
      <c r="G72" s="147"/>
      <c r="H72" s="42"/>
      <c r="I72" s="41"/>
      <c r="J72" s="41"/>
      <c r="K72" s="41"/>
      <c r="L72" s="41"/>
      <c r="M72" s="41"/>
    </row>
    <row r="73" spans="4:13" ht="12" customHeight="1">
      <c r="D73" s="40">
        <v>68</v>
      </c>
      <c r="E73" s="91"/>
      <c r="F73" s="146"/>
      <c r="G73" s="147"/>
      <c r="H73" s="42"/>
      <c r="I73" s="41"/>
      <c r="J73" s="41"/>
      <c r="K73" s="41"/>
      <c r="L73" s="41"/>
      <c r="M73" s="41"/>
    </row>
    <row r="74" spans="4:13" ht="12" customHeight="1">
      <c r="D74" s="40">
        <v>69</v>
      </c>
      <c r="E74" s="91"/>
      <c r="F74" s="146"/>
      <c r="G74" s="147"/>
      <c r="H74" s="42"/>
      <c r="I74" s="41"/>
      <c r="J74" s="41"/>
      <c r="K74" s="41"/>
      <c r="L74" s="41"/>
      <c r="M74" s="41"/>
    </row>
    <row r="75" spans="4:13" ht="12" customHeight="1">
      <c r="D75" s="40">
        <v>70</v>
      </c>
      <c r="E75" s="91"/>
      <c r="F75" s="146"/>
      <c r="G75" s="147"/>
      <c r="H75" s="42"/>
      <c r="I75" s="41"/>
      <c r="J75" s="41"/>
      <c r="K75" s="41"/>
      <c r="L75" s="41"/>
      <c r="M75" s="41"/>
    </row>
    <row r="76" spans="4:13" ht="12" customHeight="1">
      <c r="D76" s="40">
        <v>71</v>
      </c>
      <c r="E76" s="91"/>
      <c r="F76" s="146"/>
      <c r="G76" s="147"/>
      <c r="H76" s="42"/>
      <c r="I76" s="41"/>
      <c r="J76" s="41"/>
      <c r="K76" s="41"/>
      <c r="L76" s="41"/>
      <c r="M76" s="41"/>
    </row>
    <row r="77" spans="4:13" ht="12" customHeight="1">
      <c r="D77" s="40">
        <v>72</v>
      </c>
      <c r="E77" s="91"/>
      <c r="F77" s="146"/>
      <c r="G77" s="147"/>
      <c r="H77" s="42"/>
      <c r="I77" s="41"/>
      <c r="J77" s="41"/>
      <c r="K77" s="41"/>
      <c r="L77" s="41"/>
      <c r="M77" s="41"/>
    </row>
    <row r="78" spans="4:13" ht="12" customHeight="1">
      <c r="D78" s="40">
        <v>73</v>
      </c>
      <c r="E78" s="91"/>
      <c r="F78" s="146"/>
      <c r="G78" s="147"/>
      <c r="H78" s="42"/>
      <c r="I78" s="41"/>
      <c r="J78" s="41"/>
      <c r="K78" s="41"/>
      <c r="L78" s="41"/>
      <c r="M78" s="41"/>
    </row>
    <row r="79" spans="4:13" ht="12" customHeight="1">
      <c r="D79" s="40">
        <v>74</v>
      </c>
      <c r="E79" s="91"/>
      <c r="F79" s="146"/>
      <c r="G79" s="147"/>
      <c r="H79" s="42"/>
      <c r="I79" s="41"/>
      <c r="J79" s="41"/>
      <c r="K79" s="41"/>
      <c r="L79" s="41"/>
      <c r="M79" s="41"/>
    </row>
    <row r="80" spans="4:13" ht="12" customHeight="1">
      <c r="D80" s="40">
        <v>75</v>
      </c>
      <c r="E80" s="91"/>
      <c r="F80" s="146"/>
      <c r="G80" s="147"/>
      <c r="H80" s="42"/>
      <c r="I80" s="41"/>
      <c r="J80" s="41"/>
      <c r="K80" s="41"/>
      <c r="L80" s="41"/>
      <c r="M80" s="41"/>
    </row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</sheetData>
  <mergeCells count="78">
    <mergeCell ref="F80:G80"/>
    <mergeCell ref="F75:G75"/>
    <mergeCell ref="F76:G76"/>
    <mergeCell ref="F77:G77"/>
    <mergeCell ref="F78:G78"/>
    <mergeCell ref="F79:G79"/>
    <mergeCell ref="F60:G60"/>
    <mergeCell ref="F61:G61"/>
    <mergeCell ref="F62:G62"/>
    <mergeCell ref="F63:G63"/>
    <mergeCell ref="F64:G64"/>
    <mergeCell ref="F72:G72"/>
    <mergeCell ref="F73:G73"/>
    <mergeCell ref="F74:G74"/>
    <mergeCell ref="F65:G65"/>
    <mergeCell ref="F66:G66"/>
    <mergeCell ref="F67:G67"/>
    <mergeCell ref="F68:G68"/>
    <mergeCell ref="F69:G69"/>
    <mergeCell ref="F70:G70"/>
    <mergeCell ref="F71:G71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18:G18"/>
    <mergeCell ref="F19:G19"/>
    <mergeCell ref="F10:G10"/>
    <mergeCell ref="F11:G11"/>
    <mergeCell ref="F12:G12"/>
    <mergeCell ref="F13:G13"/>
    <mergeCell ref="F14:G14"/>
    <mergeCell ref="D2:E3"/>
    <mergeCell ref="F2:G3"/>
    <mergeCell ref="F15:G15"/>
    <mergeCell ref="F16:G16"/>
    <mergeCell ref="F17:G17"/>
    <mergeCell ref="F5:G5"/>
    <mergeCell ref="F6:G6"/>
    <mergeCell ref="F7:G7"/>
    <mergeCell ref="F8:G8"/>
    <mergeCell ref="F9:G9"/>
  </mergeCells>
  <hyperlinks>
    <hyperlink ref="D2:E3" location="Menu!A1" display="Menu" xr:uid="{5892C681-61E7-473E-9F52-765BEFD002D4}"/>
  </hyperlink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8FF61-8944-47E6-8259-4DF199F4F9F5}">
  <sheetPr codeName="Blad2"/>
  <dimension ref="A1:U76"/>
  <sheetViews>
    <sheetView workbookViewId="0"/>
  </sheetViews>
  <sheetFormatPr defaultRowHeight="14.4"/>
  <cols>
    <col min="1" max="1" width="10.21875" style="103" customWidth="1"/>
    <col min="2" max="2" width="9" style="103" customWidth="1"/>
    <col min="3" max="3" width="9.77734375" style="97" customWidth="1"/>
    <col min="4" max="5" width="8.88671875" style="97"/>
    <col min="6" max="6" width="36" style="97" customWidth="1"/>
    <col min="7" max="7" width="17.33203125" style="97" customWidth="1"/>
    <col min="8" max="8" width="8.88671875" style="97"/>
    <col min="9" max="9" width="25.6640625" style="97" customWidth="1"/>
    <col min="10" max="10" width="16.5546875" style="97" customWidth="1"/>
    <col min="11" max="11" width="14.6640625" style="97" hidden="1" customWidth="1"/>
    <col min="12" max="12" width="12.88671875" style="97" hidden="1" customWidth="1"/>
    <col min="13" max="16384" width="8.88671875" style="97"/>
  </cols>
  <sheetData>
    <row r="1" spans="1:21">
      <c r="A1" s="95"/>
      <c r="B1" s="95"/>
      <c r="C1" s="96"/>
      <c r="D1" s="96"/>
      <c r="E1" s="96"/>
      <c r="F1" s="150" t="s">
        <v>131</v>
      </c>
      <c r="G1" s="150"/>
      <c r="H1" s="150"/>
      <c r="I1" s="150"/>
      <c r="J1" s="150"/>
      <c r="K1" s="150"/>
      <c r="L1" s="150"/>
      <c r="M1" s="150"/>
      <c r="N1" s="150"/>
      <c r="O1" s="96"/>
      <c r="P1" s="96"/>
      <c r="Q1" s="96"/>
      <c r="R1" s="96"/>
      <c r="S1" s="96"/>
      <c r="T1" s="96"/>
      <c r="U1" s="96"/>
    </row>
    <row r="2" spans="1:21">
      <c r="A2" s="95"/>
      <c r="B2" s="95"/>
      <c r="C2" s="96"/>
      <c r="D2" s="96"/>
      <c r="E2" s="96"/>
      <c r="F2" s="150"/>
      <c r="G2" s="150"/>
      <c r="H2" s="150"/>
      <c r="I2" s="150"/>
      <c r="J2" s="150"/>
      <c r="K2" s="150"/>
      <c r="L2" s="150"/>
      <c r="M2" s="150"/>
      <c r="N2" s="150"/>
      <c r="O2" s="96"/>
      <c r="P2" s="96"/>
      <c r="Q2" s="96"/>
      <c r="R2" s="96"/>
      <c r="S2" s="96"/>
      <c r="T2" s="96"/>
      <c r="U2" s="96"/>
    </row>
    <row r="3" spans="1:21" ht="16.2" customHeight="1">
      <c r="A3" s="95"/>
      <c r="B3" s="95"/>
      <c r="C3" s="96"/>
      <c r="D3" s="96"/>
      <c r="E3" s="96"/>
      <c r="F3" s="150"/>
      <c r="G3" s="150"/>
      <c r="H3" s="150"/>
      <c r="I3" s="150"/>
      <c r="J3" s="150"/>
      <c r="K3" s="150"/>
      <c r="L3" s="150"/>
      <c r="M3" s="150"/>
      <c r="N3" s="150"/>
      <c r="O3" s="96"/>
      <c r="P3" s="96"/>
      <c r="Q3" s="96"/>
      <c r="R3" s="96"/>
      <c r="S3" s="96"/>
      <c r="T3" s="96"/>
      <c r="U3" s="96"/>
    </row>
    <row r="4" spans="1:21" ht="22.8" customHeight="1">
      <c r="A4" s="95"/>
      <c r="B4" s="95"/>
      <c r="C4" s="96"/>
      <c r="D4" s="96"/>
      <c r="E4" s="96"/>
      <c r="F4" s="96"/>
      <c r="G4" s="96"/>
      <c r="H4" s="96"/>
      <c r="I4" s="96"/>
      <c r="J4" s="96"/>
      <c r="K4" s="98"/>
      <c r="L4" s="98"/>
      <c r="M4" s="96"/>
      <c r="N4" s="96"/>
      <c r="O4" s="96"/>
      <c r="P4" s="96"/>
      <c r="Q4" s="96"/>
      <c r="R4" s="96"/>
      <c r="S4" s="96"/>
      <c r="T4" s="96"/>
      <c r="U4" s="96"/>
    </row>
    <row r="5" spans="1:21" ht="15.6">
      <c r="A5" s="95"/>
      <c r="B5" s="95"/>
      <c r="C5" s="96"/>
      <c r="D5" s="96"/>
      <c r="E5" s="96"/>
      <c r="F5" s="109" t="s">
        <v>129</v>
      </c>
      <c r="G5" s="109" t="s">
        <v>130</v>
      </c>
      <c r="H5" s="96"/>
      <c r="I5" s="96"/>
      <c r="J5" s="96"/>
      <c r="K5" s="98"/>
      <c r="L5" s="98"/>
      <c r="M5" s="96"/>
      <c r="N5" s="96"/>
      <c r="O5" s="96"/>
      <c r="P5" s="96"/>
      <c r="Q5" s="96"/>
      <c r="R5" s="96"/>
      <c r="S5" s="96"/>
      <c r="T5" s="96"/>
      <c r="U5" s="96"/>
    </row>
    <row r="6" spans="1:21" ht="15.6">
      <c r="A6" s="95"/>
      <c r="B6" s="95"/>
      <c r="C6" s="96"/>
      <c r="D6" s="96"/>
      <c r="E6" s="96"/>
      <c r="F6" s="104" t="s">
        <v>132</v>
      </c>
      <c r="G6" s="99">
        <f ca="1">IFERROR(IF(F6&lt;&gt;"",VLOOKUP(LARGE($K$6:$K$65,ROWS($F$6:F6)),$K$6:$L$65,2,0),""),"")</f>
        <v>41</v>
      </c>
      <c r="H6" s="96"/>
      <c r="I6" s="96"/>
      <c r="J6" s="96"/>
      <c r="K6" s="100">
        <f ca="1">IF(F6&lt;&gt;"",RAND(),"")</f>
        <v>0.60600585194410794</v>
      </c>
      <c r="L6" s="100">
        <v>1</v>
      </c>
      <c r="M6" s="96"/>
      <c r="N6" s="96"/>
      <c r="O6" s="96"/>
      <c r="P6" s="96"/>
      <c r="Q6" s="96"/>
      <c r="R6" s="96"/>
      <c r="S6" s="96"/>
      <c r="T6" s="96"/>
      <c r="U6" s="96"/>
    </row>
    <row r="7" spans="1:21" ht="15.6">
      <c r="A7" s="95"/>
      <c r="B7" s="95"/>
      <c r="C7" s="96"/>
      <c r="D7" s="96"/>
      <c r="E7" s="96"/>
      <c r="F7" s="104" t="s">
        <v>4</v>
      </c>
      <c r="G7" s="99">
        <f ca="1">IFERROR(IF(F7&lt;&gt;"",VLOOKUP(LARGE($K$6:$K$65,ROWS($F$6:F7)),$K$6:$L$65,2,0),""),"")</f>
        <v>24</v>
      </c>
      <c r="H7" s="96"/>
      <c r="I7" s="96"/>
      <c r="J7" s="96"/>
      <c r="K7" s="100">
        <f t="shared" ref="K7:K45" ca="1" si="0">IF(F7&lt;&gt;"",RAND(),"")</f>
        <v>0.19560771385308962</v>
      </c>
      <c r="L7" s="100">
        <v>2</v>
      </c>
      <c r="M7" s="96"/>
      <c r="N7" s="96"/>
      <c r="O7" s="96"/>
      <c r="P7" s="96"/>
      <c r="Q7" s="96"/>
      <c r="R7" s="96"/>
      <c r="S7" s="96"/>
      <c r="T7" s="96"/>
      <c r="U7" s="96"/>
    </row>
    <row r="8" spans="1:21" ht="15.6">
      <c r="A8" s="95"/>
      <c r="B8" s="95"/>
      <c r="C8" s="96"/>
      <c r="D8" s="96"/>
      <c r="E8" s="96"/>
      <c r="F8" s="104" t="s">
        <v>5</v>
      </c>
      <c r="G8" s="99">
        <f ca="1">IFERROR(IF(F8&lt;&gt;"",VLOOKUP(LARGE($K$6:$K$65,ROWS($F$6:F8)),$K$6:$L$65,2,0),""),"")</f>
        <v>20</v>
      </c>
      <c r="H8" s="96"/>
      <c r="I8" s="96"/>
      <c r="J8" s="96"/>
      <c r="K8" s="100">
        <f t="shared" ca="1" si="0"/>
        <v>9.2569733412980915E-2</v>
      </c>
      <c r="L8" s="100">
        <v>3</v>
      </c>
      <c r="M8" s="96"/>
      <c r="N8" s="96"/>
      <c r="O8" s="96"/>
      <c r="P8" s="96"/>
      <c r="Q8" s="96"/>
      <c r="R8" s="96"/>
      <c r="S8" s="96"/>
      <c r="T8" s="96"/>
      <c r="U8" s="96"/>
    </row>
    <row r="9" spans="1:21" ht="15.6">
      <c r="A9" s="95"/>
      <c r="B9" s="95"/>
      <c r="C9" s="96"/>
      <c r="D9" s="96"/>
      <c r="E9" s="96"/>
      <c r="F9" s="104" t="s">
        <v>6</v>
      </c>
      <c r="G9" s="99">
        <f ca="1">IFERROR(IF(F9&lt;&gt;"",VLOOKUP(LARGE($K$6:$K$65,ROWS($F$6:F9)),$K$6:$L$65,2,0),""),"")</f>
        <v>14</v>
      </c>
      <c r="H9" s="96"/>
      <c r="I9" s="96"/>
      <c r="J9" s="96"/>
      <c r="K9" s="100">
        <f t="shared" ca="1" si="0"/>
        <v>0.48697525213965964</v>
      </c>
      <c r="L9" s="100">
        <v>4</v>
      </c>
      <c r="M9" s="96"/>
      <c r="N9" s="96"/>
      <c r="O9" s="96"/>
      <c r="P9" s="96"/>
      <c r="Q9" s="96"/>
      <c r="R9" s="96"/>
      <c r="S9" s="96"/>
      <c r="T9" s="96"/>
      <c r="U9" s="96"/>
    </row>
    <row r="10" spans="1:21" ht="15.6">
      <c r="A10" s="95"/>
      <c r="B10" s="95"/>
      <c r="C10" s="96"/>
      <c r="D10" s="96"/>
      <c r="E10" s="96"/>
      <c r="F10" s="104" t="s">
        <v>7</v>
      </c>
      <c r="G10" s="99">
        <f ca="1">IFERROR(IF(F10&lt;&gt;"",VLOOKUP(LARGE($K$6:$K$65,ROWS($F$6:F10)),$K$6:$L$65,2,0),""),"")</f>
        <v>7</v>
      </c>
      <c r="H10" s="96"/>
      <c r="I10" s="96"/>
      <c r="J10" s="96"/>
      <c r="K10" s="100">
        <f t="shared" ca="1" si="0"/>
        <v>0.67713504360396226</v>
      </c>
      <c r="L10" s="100">
        <v>5</v>
      </c>
      <c r="M10" s="96"/>
      <c r="N10" s="96"/>
      <c r="O10" s="96"/>
      <c r="P10" s="96"/>
      <c r="Q10" s="96"/>
      <c r="R10" s="96"/>
      <c r="S10" s="96"/>
      <c r="T10" s="96"/>
      <c r="U10" s="96"/>
    </row>
    <row r="11" spans="1:21" ht="15.6">
      <c r="A11" s="95"/>
      <c r="B11" s="95"/>
      <c r="C11" s="96"/>
      <c r="D11" s="96"/>
      <c r="E11" s="96"/>
      <c r="F11" s="104" t="s">
        <v>8</v>
      </c>
      <c r="G11" s="99">
        <f ca="1">IFERROR(IF(F11&lt;&gt;"",VLOOKUP(LARGE($K$6:$K$65,ROWS($F$6:F11)),$K$6:$L$65,2,0),""),"")</f>
        <v>30</v>
      </c>
      <c r="H11" s="96"/>
      <c r="I11" s="96"/>
      <c r="J11" s="96"/>
      <c r="K11" s="100">
        <f t="shared" ca="1" si="0"/>
        <v>0.76337253800708571</v>
      </c>
      <c r="L11" s="100">
        <v>6</v>
      </c>
      <c r="M11" s="96"/>
      <c r="N11" s="96"/>
      <c r="O11" s="96"/>
      <c r="P11" s="96"/>
      <c r="Q11" s="96"/>
      <c r="R11" s="96"/>
      <c r="S11" s="96"/>
      <c r="T11" s="96"/>
      <c r="U11" s="96"/>
    </row>
    <row r="12" spans="1:21" ht="15.6">
      <c r="A12" s="95"/>
      <c r="B12" s="95"/>
      <c r="C12" s="96"/>
      <c r="D12" s="96"/>
      <c r="E12" s="96"/>
      <c r="F12" s="104" t="s">
        <v>9</v>
      </c>
      <c r="G12" s="99">
        <f ca="1">IFERROR(IF(F12&lt;&gt;"",VLOOKUP(LARGE($K$6:$K$65,ROWS($F$6:F12)),$K$6:$L$65,2,0),""),"")</f>
        <v>11</v>
      </c>
      <c r="H12" s="96"/>
      <c r="I12" s="96"/>
      <c r="J12" s="96"/>
      <c r="K12" s="100">
        <f t="shared" ca="1" si="0"/>
        <v>0.89506924958003509</v>
      </c>
      <c r="L12" s="100">
        <v>7</v>
      </c>
      <c r="M12" s="96"/>
      <c r="N12" s="96"/>
      <c r="O12" s="96"/>
      <c r="P12" s="96"/>
      <c r="Q12" s="96"/>
      <c r="R12" s="96"/>
      <c r="S12" s="96"/>
      <c r="T12" s="96"/>
      <c r="U12" s="96"/>
    </row>
    <row r="13" spans="1:21" ht="15.6">
      <c r="A13" s="95"/>
      <c r="B13" s="95"/>
      <c r="C13" s="96"/>
      <c r="D13" s="96"/>
      <c r="E13" s="96"/>
      <c r="F13" s="104" t="s">
        <v>10</v>
      </c>
      <c r="G13" s="99">
        <f ca="1">IFERROR(IF(F13&lt;&gt;"",VLOOKUP(LARGE($K$6:$K$65,ROWS($F$6:F13)),$K$6:$L$65,2,0),""),"")</f>
        <v>39</v>
      </c>
      <c r="H13" s="96"/>
      <c r="I13" s="96"/>
      <c r="J13" s="96"/>
      <c r="K13" s="100">
        <f t="shared" ca="1" si="0"/>
        <v>0.63644627783283547</v>
      </c>
      <c r="L13" s="100">
        <v>8</v>
      </c>
      <c r="M13" s="96"/>
      <c r="N13" s="96"/>
      <c r="O13" s="96"/>
      <c r="P13" s="96"/>
      <c r="Q13" s="96"/>
      <c r="R13" s="96"/>
      <c r="S13" s="96"/>
      <c r="T13" s="96"/>
      <c r="U13" s="96"/>
    </row>
    <row r="14" spans="1:21" ht="15.6">
      <c r="A14" s="95"/>
      <c r="B14" s="95"/>
      <c r="C14" s="96"/>
      <c r="D14" s="96"/>
      <c r="E14" s="96"/>
      <c r="F14" s="104" t="s">
        <v>11</v>
      </c>
      <c r="G14" s="99">
        <f ca="1">IFERROR(IF(F14&lt;&gt;"",VLOOKUP(LARGE($K$6:$K$65,ROWS($F$6:F14)),$K$6:$L$65,2,0),""),"")</f>
        <v>17</v>
      </c>
      <c r="H14" s="96"/>
      <c r="I14" s="96"/>
      <c r="J14" s="96"/>
      <c r="K14" s="100">
        <f t="shared" ca="1" si="0"/>
        <v>0.33435638256709332</v>
      </c>
      <c r="L14" s="100">
        <v>9</v>
      </c>
      <c r="M14" s="96"/>
      <c r="N14" s="96"/>
      <c r="O14" s="96"/>
      <c r="P14" s="96"/>
      <c r="Q14" s="96"/>
      <c r="R14" s="96"/>
      <c r="S14" s="96"/>
      <c r="T14" s="96"/>
      <c r="U14" s="96"/>
    </row>
    <row r="15" spans="1:21" ht="15.6">
      <c r="A15" s="95"/>
      <c r="B15" s="95"/>
      <c r="C15" s="96"/>
      <c r="D15" s="96"/>
      <c r="E15" s="96"/>
      <c r="F15" s="104" t="s">
        <v>12</v>
      </c>
      <c r="G15" s="99">
        <f ca="1">IFERROR(IF(F15&lt;&gt;"",VLOOKUP(LARGE($K$6:$K$65,ROWS($F$6:F15)),$K$6:$L$65,2,0),""),"")</f>
        <v>6</v>
      </c>
      <c r="H15" s="96"/>
      <c r="I15" s="96"/>
      <c r="J15" s="96"/>
      <c r="K15" s="100">
        <f t="shared" ca="1" si="0"/>
        <v>0.15473527516977037</v>
      </c>
      <c r="L15" s="100">
        <v>10</v>
      </c>
      <c r="M15" s="96"/>
      <c r="N15" s="96"/>
      <c r="O15" s="96"/>
      <c r="P15" s="96"/>
      <c r="Q15" s="96"/>
      <c r="R15" s="96"/>
      <c r="S15" s="96"/>
      <c r="T15" s="96"/>
      <c r="U15" s="96"/>
    </row>
    <row r="16" spans="1:21" ht="15.6">
      <c r="A16" s="95"/>
      <c r="B16" s="95"/>
      <c r="C16" s="96"/>
      <c r="D16" s="96"/>
      <c r="E16" s="96"/>
      <c r="F16" s="104" t="s">
        <v>13</v>
      </c>
      <c r="G16" s="99">
        <f ca="1">IFERROR(IF(F16&lt;&gt;"",VLOOKUP(LARGE($K$6:$K$65,ROWS($F$6:F16)),$K$6:$L$65,2,0),""),"")</f>
        <v>38</v>
      </c>
      <c r="H16" s="96"/>
      <c r="I16" s="96"/>
      <c r="J16" s="96"/>
      <c r="K16" s="100">
        <f t="shared" ca="1" si="0"/>
        <v>0.87777729501722224</v>
      </c>
      <c r="L16" s="100">
        <v>11</v>
      </c>
      <c r="M16" s="96"/>
      <c r="N16" s="96"/>
      <c r="O16" s="96"/>
      <c r="P16" s="96"/>
      <c r="Q16" s="96"/>
      <c r="R16" s="96"/>
      <c r="S16" s="96"/>
      <c r="T16" s="96"/>
      <c r="U16" s="96"/>
    </row>
    <row r="17" spans="1:21" ht="15.6">
      <c r="A17" s="95"/>
      <c r="B17" s="95"/>
      <c r="C17" s="96"/>
      <c r="D17" s="96"/>
      <c r="E17" s="96"/>
      <c r="F17" s="104" t="s">
        <v>14</v>
      </c>
      <c r="G17" s="99">
        <f ca="1">IFERROR(IF(F17&lt;&gt;"",VLOOKUP(LARGE($K$6:$K$65,ROWS($F$6:F17)),$K$6:$L$65,2,0),""),"")</f>
        <v>27</v>
      </c>
      <c r="H17" s="96"/>
      <c r="I17" s="96"/>
      <c r="J17" s="96"/>
      <c r="K17" s="100">
        <f t="shared" ca="1" si="0"/>
        <v>3.9517246059154632E-2</v>
      </c>
      <c r="L17" s="100">
        <v>12</v>
      </c>
      <c r="M17" s="96"/>
      <c r="N17" s="96"/>
      <c r="O17" s="96"/>
      <c r="P17" s="96"/>
      <c r="Q17" s="96"/>
      <c r="R17" s="96"/>
      <c r="S17" s="96"/>
      <c r="T17" s="96"/>
      <c r="U17" s="96"/>
    </row>
    <row r="18" spans="1:21" ht="15.6">
      <c r="A18" s="95"/>
      <c r="B18" s="95"/>
      <c r="C18" s="96"/>
      <c r="D18" s="96"/>
      <c r="E18" s="96"/>
      <c r="F18" s="104" t="s">
        <v>15</v>
      </c>
      <c r="G18" s="99">
        <f ca="1">IFERROR(IF(F18&lt;&gt;"",VLOOKUP(LARGE($K$6:$K$65,ROWS($F$6:F18)),$K$6:$L$65,2,0),""),"")</f>
        <v>34</v>
      </c>
      <c r="H18" s="96"/>
      <c r="I18" s="96"/>
      <c r="J18" s="96"/>
      <c r="K18" s="100">
        <f t="shared" ca="1" si="0"/>
        <v>0.29454208041520535</v>
      </c>
      <c r="L18" s="100">
        <v>13</v>
      </c>
      <c r="M18" s="96"/>
      <c r="N18" s="96"/>
      <c r="O18" s="96"/>
      <c r="P18" s="96"/>
      <c r="Q18" s="96"/>
      <c r="R18" s="96"/>
      <c r="S18" s="96"/>
      <c r="T18" s="96"/>
      <c r="U18" s="96"/>
    </row>
    <row r="19" spans="1:21" ht="15.6">
      <c r="A19" s="95"/>
      <c r="B19" s="95"/>
      <c r="C19" s="96"/>
      <c r="D19" s="96"/>
      <c r="E19" s="96"/>
      <c r="F19" s="105" t="s">
        <v>16</v>
      </c>
      <c r="G19" s="99">
        <f ca="1">IFERROR(IF(F19&lt;&gt;"",VLOOKUP(LARGE($K$6:$K$65,ROWS($F$6:F19)),$K$6:$L$65,2,0),""),"")</f>
        <v>23</v>
      </c>
      <c r="H19" s="96"/>
      <c r="I19" s="96"/>
      <c r="J19" s="96"/>
      <c r="K19" s="100">
        <f t="shared" ca="1" si="0"/>
        <v>0.91667030555171003</v>
      </c>
      <c r="L19" s="100">
        <v>14</v>
      </c>
      <c r="M19" s="96"/>
      <c r="N19" s="96"/>
      <c r="O19" s="96"/>
      <c r="P19" s="96"/>
      <c r="Q19" s="96"/>
      <c r="R19" s="96"/>
      <c r="S19" s="96"/>
      <c r="T19" s="96"/>
      <c r="U19" s="96"/>
    </row>
    <row r="20" spans="1:21" ht="15.6">
      <c r="A20" s="95"/>
      <c r="B20" s="95"/>
      <c r="C20" s="96"/>
      <c r="D20" s="96"/>
      <c r="E20" s="96"/>
      <c r="F20" s="105" t="s">
        <v>17</v>
      </c>
      <c r="G20" s="99">
        <f ca="1">IFERROR(IF(F20&lt;&gt;"",VLOOKUP(LARGE($K$6:$K$65,ROWS($F$6:F20)),$K$6:$L$65,2,0),""),"")</f>
        <v>19</v>
      </c>
      <c r="H20" s="96"/>
      <c r="I20" s="96"/>
      <c r="J20" s="96"/>
      <c r="K20" s="100">
        <f t="shared" ca="1" si="0"/>
        <v>4.0629518530756359E-2</v>
      </c>
      <c r="L20" s="100">
        <v>15</v>
      </c>
      <c r="M20" s="96"/>
      <c r="N20" s="96"/>
      <c r="O20" s="96"/>
      <c r="P20" s="96"/>
      <c r="Q20" s="96"/>
      <c r="R20" s="96"/>
      <c r="S20" s="96"/>
      <c r="T20" s="96"/>
      <c r="U20" s="96"/>
    </row>
    <row r="21" spans="1:21" ht="15.6">
      <c r="A21" s="95"/>
      <c r="B21" s="95"/>
      <c r="C21" s="96"/>
      <c r="D21" s="96"/>
      <c r="E21" s="96"/>
      <c r="F21" s="105" t="s">
        <v>18</v>
      </c>
      <c r="G21" s="99">
        <f ca="1">IFERROR(IF(F21&lt;&gt;"",VLOOKUP(LARGE($K$6:$K$65,ROWS($F$6:F21)),$K$6:$L$65,2,0),""),"")</f>
        <v>28</v>
      </c>
      <c r="H21" s="96"/>
      <c r="I21" s="96"/>
      <c r="J21" s="96"/>
      <c r="K21" s="100">
        <f t="shared" ca="1" si="0"/>
        <v>6.6635601452426418E-2</v>
      </c>
      <c r="L21" s="100">
        <v>16</v>
      </c>
      <c r="M21" s="96"/>
      <c r="N21" s="96"/>
      <c r="O21" s="96"/>
      <c r="P21" s="96"/>
      <c r="Q21" s="96"/>
      <c r="R21" s="96"/>
      <c r="S21" s="96"/>
      <c r="T21" s="96"/>
      <c r="U21" s="96"/>
    </row>
    <row r="22" spans="1:21" ht="15.6">
      <c r="A22" s="95"/>
      <c r="B22" s="95"/>
      <c r="C22" s="96"/>
      <c r="D22" s="96"/>
      <c r="E22" s="96"/>
      <c r="F22" s="105" t="s">
        <v>19</v>
      </c>
      <c r="G22" s="99">
        <f ca="1">IFERROR(IF(F22&lt;&gt;"",VLOOKUP(LARGE($K$6:$K$65,ROWS($F$6:F22)),$K$6:$L$65,2,0),""),"")</f>
        <v>5</v>
      </c>
      <c r="H22" s="96"/>
      <c r="I22" s="96"/>
      <c r="J22" s="96"/>
      <c r="K22" s="100">
        <f t="shared" ca="1" si="0"/>
        <v>0.81209840383740417</v>
      </c>
      <c r="L22" s="100">
        <v>17</v>
      </c>
      <c r="M22" s="96"/>
      <c r="N22" s="96"/>
      <c r="O22" s="96"/>
      <c r="P22" s="96"/>
      <c r="Q22" s="96"/>
      <c r="R22" s="96"/>
      <c r="S22" s="96"/>
      <c r="T22" s="96"/>
      <c r="U22" s="96"/>
    </row>
    <row r="23" spans="1:21" ht="15.6">
      <c r="A23" s="95"/>
      <c r="B23" s="95"/>
      <c r="C23" s="96"/>
      <c r="D23" s="96"/>
      <c r="E23" s="96"/>
      <c r="F23" s="106" t="s">
        <v>20</v>
      </c>
      <c r="G23" s="99">
        <f ca="1">IFERROR(IF(F23&lt;&gt;"",VLOOKUP(LARGE($K$6:$K$65,ROWS($F$6:F23)),$K$6:$L$65,2,0),""),"")</f>
        <v>8</v>
      </c>
      <c r="H23" s="96"/>
      <c r="I23" s="96"/>
      <c r="J23" s="96"/>
      <c r="K23" s="100">
        <f t="shared" ca="1" si="0"/>
        <v>0.6182745412790116</v>
      </c>
      <c r="L23" s="100">
        <v>18</v>
      </c>
      <c r="M23" s="96"/>
      <c r="N23" s="96"/>
      <c r="O23" s="96"/>
      <c r="P23" s="96"/>
      <c r="Q23" s="96"/>
      <c r="R23" s="96"/>
      <c r="S23" s="96"/>
      <c r="T23" s="96"/>
      <c r="U23" s="96"/>
    </row>
    <row r="24" spans="1:21" ht="15.6">
      <c r="A24" s="95"/>
      <c r="B24" s="95"/>
      <c r="C24" s="96"/>
      <c r="D24" s="96"/>
      <c r="E24" s="96"/>
      <c r="F24" s="106" t="s">
        <v>21</v>
      </c>
      <c r="G24" s="99">
        <f ca="1">IFERROR(IF(F24&lt;&gt;"",VLOOKUP(LARGE($K$6:$K$65,ROWS($F$6:F24)),$K$6:$L$65,2,0),""),"")</f>
        <v>18</v>
      </c>
      <c r="H24" s="96"/>
      <c r="I24" s="96"/>
      <c r="J24" s="96"/>
      <c r="K24" s="100">
        <f t="shared" ca="1" si="0"/>
        <v>0.68702698375542048</v>
      </c>
      <c r="L24" s="100">
        <v>19</v>
      </c>
      <c r="M24" s="96"/>
      <c r="N24" s="96"/>
      <c r="O24" s="96"/>
      <c r="P24" s="96"/>
      <c r="Q24" s="96"/>
      <c r="R24" s="96"/>
      <c r="S24" s="96"/>
      <c r="T24" s="96"/>
      <c r="U24" s="96"/>
    </row>
    <row r="25" spans="1:21" ht="15.6">
      <c r="A25" s="95"/>
      <c r="B25" s="95"/>
      <c r="C25" s="96"/>
      <c r="D25" s="96"/>
      <c r="E25" s="96"/>
      <c r="F25" s="106" t="s">
        <v>22</v>
      </c>
      <c r="G25" s="99">
        <f ca="1">IFERROR(IF(F25&lt;&gt;"",VLOOKUP(LARGE($K$6:$K$65,ROWS($F$6:F25)),$K$6:$L$65,2,0),""),"")</f>
        <v>1</v>
      </c>
      <c r="H25" s="96"/>
      <c r="I25" s="96"/>
      <c r="J25" s="96"/>
      <c r="K25" s="100">
        <f t="shared" ca="1" si="0"/>
        <v>0.9211348590612124</v>
      </c>
      <c r="L25" s="100">
        <v>20</v>
      </c>
      <c r="M25" s="96"/>
      <c r="N25" s="96"/>
      <c r="O25" s="96"/>
      <c r="P25" s="96"/>
      <c r="Q25" s="96"/>
      <c r="R25" s="96"/>
      <c r="S25" s="96"/>
      <c r="T25" s="96"/>
      <c r="U25" s="96"/>
    </row>
    <row r="26" spans="1:21" ht="15.6">
      <c r="A26" s="95"/>
      <c r="B26" s="95"/>
      <c r="C26" s="96"/>
      <c r="D26" s="96"/>
      <c r="E26" s="96"/>
      <c r="F26" s="106" t="s">
        <v>23</v>
      </c>
      <c r="G26" s="99">
        <f ca="1">IFERROR(IF(F26&lt;&gt;"",VLOOKUP(LARGE($K$6:$K$65,ROWS($F$6:F26)),$K$6:$L$65,2,0),""),"")</f>
        <v>4</v>
      </c>
      <c r="H26" s="96"/>
      <c r="I26" s="96"/>
      <c r="J26" s="96"/>
      <c r="K26" s="100">
        <f t="shared" ca="1" si="0"/>
        <v>0.34303645183482379</v>
      </c>
      <c r="L26" s="100">
        <v>21</v>
      </c>
      <c r="M26" s="96"/>
      <c r="N26" s="96"/>
      <c r="O26" s="96"/>
      <c r="P26" s="96"/>
      <c r="Q26" s="96"/>
      <c r="R26" s="96"/>
      <c r="S26" s="96"/>
      <c r="T26" s="96"/>
      <c r="U26" s="96"/>
    </row>
    <row r="27" spans="1:21" ht="15.6">
      <c r="A27" s="95"/>
      <c r="B27" s="95"/>
      <c r="C27" s="96"/>
      <c r="D27" s="96"/>
      <c r="E27" s="96"/>
      <c r="F27" s="106" t="s">
        <v>24</v>
      </c>
      <c r="G27" s="99">
        <f ca="1">IFERROR(IF(F27&lt;&gt;"",VLOOKUP(LARGE($K$6:$K$65,ROWS($F$6:F27)),$K$6:$L$65,2,0),""),"")</f>
        <v>40</v>
      </c>
      <c r="H27" s="96"/>
      <c r="I27" s="96"/>
      <c r="J27" s="96"/>
      <c r="K27" s="100">
        <f t="shared" ca="1" si="0"/>
        <v>0.30498046338934359</v>
      </c>
      <c r="L27" s="100">
        <v>22</v>
      </c>
      <c r="M27" s="96"/>
      <c r="N27" s="96"/>
      <c r="O27" s="96"/>
      <c r="P27" s="96"/>
      <c r="Q27" s="96"/>
      <c r="R27" s="96"/>
      <c r="S27" s="96"/>
      <c r="T27" s="96"/>
      <c r="U27" s="96"/>
    </row>
    <row r="28" spans="1:21" ht="15.6">
      <c r="A28" s="95"/>
      <c r="B28" s="95"/>
      <c r="C28" s="96"/>
      <c r="D28" s="96"/>
      <c r="E28" s="96"/>
      <c r="F28" s="106" t="s">
        <v>25</v>
      </c>
      <c r="G28" s="99">
        <f ca="1">IFERROR(IF(F28&lt;&gt;"",VLOOKUP(LARGE($K$6:$K$65,ROWS($F$6:F28)),$K$6:$L$65,2,0),""),"")</f>
        <v>36</v>
      </c>
      <c r="H28" s="96"/>
      <c r="I28" s="96"/>
      <c r="J28" s="96"/>
      <c r="K28" s="100">
        <f t="shared" ca="1" si="0"/>
        <v>0.70002557548111743</v>
      </c>
      <c r="L28" s="100">
        <v>23</v>
      </c>
      <c r="M28" s="96"/>
      <c r="N28" s="96"/>
      <c r="O28" s="96"/>
      <c r="P28" s="96"/>
      <c r="Q28" s="96"/>
      <c r="R28" s="96"/>
      <c r="S28" s="96"/>
      <c r="T28" s="96"/>
      <c r="U28" s="96"/>
    </row>
    <row r="29" spans="1:21" ht="15.6">
      <c r="A29" s="95"/>
      <c r="B29" s="95"/>
      <c r="C29" s="96"/>
      <c r="D29" s="96"/>
      <c r="E29" s="96"/>
      <c r="F29" s="106" t="s">
        <v>26</v>
      </c>
      <c r="G29" s="99">
        <f ca="1">IFERROR(IF(F29&lt;&gt;"",VLOOKUP(LARGE($K$6:$K$65,ROWS($F$6:F29)),$K$6:$L$65,2,0),""),"")</f>
        <v>21</v>
      </c>
      <c r="H29" s="96"/>
      <c r="I29" s="96"/>
      <c r="J29" s="96"/>
      <c r="K29" s="100">
        <f t="shared" ca="1" si="0"/>
        <v>0.9462001563321546</v>
      </c>
      <c r="L29" s="100">
        <v>24</v>
      </c>
      <c r="M29" s="96"/>
      <c r="N29" s="96"/>
      <c r="O29" s="96"/>
      <c r="P29" s="96"/>
      <c r="Q29" s="96"/>
      <c r="R29" s="96"/>
      <c r="S29" s="96"/>
      <c r="T29" s="96"/>
      <c r="U29" s="96"/>
    </row>
    <row r="30" spans="1:21" ht="15.6">
      <c r="A30" s="95"/>
      <c r="B30" s="95"/>
      <c r="C30" s="96"/>
      <c r="D30" s="96"/>
      <c r="E30" s="96"/>
      <c r="F30" s="106" t="s">
        <v>27</v>
      </c>
      <c r="G30" s="99">
        <f ca="1">IFERROR(IF(F30&lt;&gt;"",VLOOKUP(LARGE($K$6:$K$65,ROWS($F$6:F30)),$K$6:$L$65,2,0),""),"")</f>
        <v>9</v>
      </c>
      <c r="H30" s="96"/>
      <c r="I30" s="96"/>
      <c r="J30" s="96"/>
      <c r="K30" s="100">
        <f t="shared" ca="1" si="0"/>
        <v>0.33005776856830937</v>
      </c>
      <c r="L30" s="100">
        <v>25</v>
      </c>
      <c r="M30" s="96"/>
      <c r="N30" s="96"/>
      <c r="O30" s="96"/>
      <c r="P30" s="96"/>
      <c r="Q30" s="96"/>
      <c r="R30" s="96"/>
      <c r="S30" s="96"/>
      <c r="T30" s="96"/>
      <c r="U30" s="96"/>
    </row>
    <row r="31" spans="1:21" ht="15.6">
      <c r="A31" s="95"/>
      <c r="B31" s="95"/>
      <c r="C31" s="96"/>
      <c r="D31" s="96"/>
      <c r="E31" s="96"/>
      <c r="F31" s="106" t="s">
        <v>28</v>
      </c>
      <c r="G31" s="99">
        <f ca="1">IFERROR(IF(F31&lt;&gt;"",VLOOKUP(LARGE($K$6:$K$65,ROWS($F$6:F31)),$K$6:$L$65,2,0),""),"")</f>
        <v>25</v>
      </c>
      <c r="H31" s="96"/>
      <c r="I31" s="96"/>
      <c r="J31" s="96"/>
      <c r="K31" s="100">
        <f t="shared" ca="1" si="0"/>
        <v>0.31069875205813569</v>
      </c>
      <c r="L31" s="100">
        <v>26</v>
      </c>
      <c r="M31" s="96"/>
      <c r="N31" s="96"/>
      <c r="O31" s="96"/>
      <c r="P31" s="96"/>
      <c r="Q31" s="96"/>
      <c r="R31" s="96"/>
      <c r="S31" s="96"/>
      <c r="T31" s="96"/>
      <c r="U31" s="96"/>
    </row>
    <row r="32" spans="1:21" ht="15.6">
      <c r="A32" s="95"/>
      <c r="B32" s="95"/>
      <c r="C32" s="96"/>
      <c r="D32" s="96"/>
      <c r="E32" s="96"/>
      <c r="F32" s="106" t="s">
        <v>29</v>
      </c>
      <c r="G32" s="99">
        <f ca="1">IFERROR(IF(F32&lt;&gt;"",VLOOKUP(LARGE($K$6:$K$65,ROWS($F$6:F32)),$K$6:$L$65,2,0),""),"")</f>
        <v>33</v>
      </c>
      <c r="H32" s="96"/>
      <c r="I32" s="96"/>
      <c r="J32" s="96"/>
      <c r="K32" s="100">
        <f t="shared" ca="1" si="0"/>
        <v>0.74045569420153323</v>
      </c>
      <c r="L32" s="100">
        <v>27</v>
      </c>
      <c r="M32" s="96"/>
      <c r="N32" s="96"/>
      <c r="O32" s="96"/>
      <c r="P32" s="96"/>
      <c r="Q32" s="96"/>
      <c r="R32" s="96"/>
      <c r="S32" s="96"/>
      <c r="T32" s="96"/>
      <c r="U32" s="96"/>
    </row>
    <row r="33" spans="1:21" ht="15.6">
      <c r="A33" s="95"/>
      <c r="B33" s="95"/>
      <c r="C33" s="96"/>
      <c r="D33" s="96"/>
      <c r="E33" s="96"/>
      <c r="F33" s="106" t="s">
        <v>30</v>
      </c>
      <c r="G33" s="99">
        <f ca="1">IFERROR(IF(F33&lt;&gt;"",VLOOKUP(LARGE($K$6:$K$65,ROWS($F$6:F33)),$K$6:$L$65,2,0),""),"")</f>
        <v>26</v>
      </c>
      <c r="H33" s="96"/>
      <c r="I33" s="96"/>
      <c r="J33" s="96"/>
      <c r="K33" s="100">
        <f t="shared" ca="1" si="0"/>
        <v>0.68135163774810947</v>
      </c>
      <c r="L33" s="100">
        <v>28</v>
      </c>
      <c r="M33" s="96"/>
      <c r="N33" s="96"/>
      <c r="O33" s="96"/>
      <c r="P33" s="96"/>
      <c r="Q33" s="96"/>
      <c r="R33" s="96"/>
      <c r="S33" s="96"/>
      <c r="T33" s="96"/>
      <c r="U33" s="96"/>
    </row>
    <row r="34" spans="1:21" ht="15.6">
      <c r="A34" s="95"/>
      <c r="B34" s="95"/>
      <c r="C34" s="96"/>
      <c r="D34" s="96"/>
      <c r="E34" s="96"/>
      <c r="F34" s="106" t="s">
        <v>31</v>
      </c>
      <c r="G34" s="99">
        <f ca="1">IFERROR(IF(F34&lt;&gt;"",VLOOKUP(LARGE($K$6:$K$65,ROWS($F$6:F34)),$K$6:$L$65,2,0),""),"")</f>
        <v>22</v>
      </c>
      <c r="H34" s="96"/>
      <c r="I34" s="96"/>
      <c r="J34" s="96"/>
      <c r="K34" s="100">
        <f t="shared" ca="1" si="0"/>
        <v>0.16683321688891817</v>
      </c>
      <c r="L34" s="100">
        <v>29</v>
      </c>
      <c r="M34" s="96"/>
      <c r="N34" s="96"/>
      <c r="O34" s="96"/>
      <c r="P34" s="96"/>
      <c r="Q34" s="96"/>
      <c r="R34" s="96"/>
      <c r="S34" s="96"/>
      <c r="T34" s="96"/>
      <c r="U34" s="96"/>
    </row>
    <row r="35" spans="1:21" ht="15.6">
      <c r="A35" s="95"/>
      <c r="B35" s="95"/>
      <c r="C35" s="96"/>
      <c r="D35" s="96"/>
      <c r="E35" s="96"/>
      <c r="F35" s="106" t="s">
        <v>32</v>
      </c>
      <c r="G35" s="99">
        <f ca="1">IFERROR(IF(F35&lt;&gt;"",VLOOKUP(LARGE($K$6:$K$65,ROWS($F$6:F35)),$K$6:$L$65,2,0),""),"")</f>
        <v>13</v>
      </c>
      <c r="H35" s="96"/>
      <c r="I35" s="96"/>
      <c r="J35" s="96"/>
      <c r="K35" s="100">
        <f t="shared" ca="1" si="0"/>
        <v>0.87977559183474152</v>
      </c>
      <c r="L35" s="100">
        <v>30</v>
      </c>
      <c r="M35" s="96"/>
      <c r="N35" s="96"/>
      <c r="O35" s="96"/>
      <c r="P35" s="96"/>
      <c r="Q35" s="96"/>
      <c r="R35" s="96"/>
      <c r="S35" s="96"/>
      <c r="T35" s="96"/>
      <c r="U35" s="96"/>
    </row>
    <row r="36" spans="1:21" ht="15.6">
      <c r="A36" s="95"/>
      <c r="B36" s="95"/>
      <c r="C36" s="96"/>
      <c r="D36" s="96"/>
      <c r="E36" s="96"/>
      <c r="F36" s="106" t="s">
        <v>33</v>
      </c>
      <c r="G36" s="99">
        <f ca="1">IFERROR(IF(F36&lt;&gt;"",VLOOKUP(LARGE($K$6:$K$65,ROWS($F$6:F36)),$K$6:$L$65,2,0),""),"")</f>
        <v>32</v>
      </c>
      <c r="H36" s="96"/>
      <c r="I36" s="96"/>
      <c r="J36" s="96"/>
      <c r="K36" s="100">
        <f t="shared" ca="1" si="0"/>
        <v>4.1859114284341747E-2</v>
      </c>
      <c r="L36" s="100">
        <v>31</v>
      </c>
      <c r="M36" s="96"/>
      <c r="N36" s="96"/>
      <c r="O36" s="96"/>
      <c r="P36" s="96"/>
      <c r="Q36" s="96"/>
      <c r="R36" s="96"/>
      <c r="S36" s="96"/>
      <c r="T36" s="96"/>
      <c r="U36" s="96"/>
    </row>
    <row r="37" spans="1:21" ht="15.6">
      <c r="A37" s="95"/>
      <c r="B37" s="95"/>
      <c r="C37" s="96"/>
      <c r="D37" s="96"/>
      <c r="E37" s="96"/>
      <c r="F37" s="106" t="s">
        <v>34</v>
      </c>
      <c r="G37" s="99">
        <f ca="1">IFERROR(IF(F37&lt;&gt;"",VLOOKUP(LARGE($K$6:$K$65,ROWS($F$6:F37)),$K$6:$L$65,2,0),""),"")</f>
        <v>2</v>
      </c>
      <c r="H37" s="96"/>
      <c r="I37" s="96"/>
      <c r="J37" s="96"/>
      <c r="K37" s="100">
        <f t="shared" ca="1" si="0"/>
        <v>0.21239580187669393</v>
      </c>
      <c r="L37" s="100">
        <v>32</v>
      </c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15.6">
      <c r="A38" s="95"/>
      <c r="B38" s="95"/>
      <c r="C38" s="96"/>
      <c r="D38" s="96"/>
      <c r="E38" s="96"/>
      <c r="F38" s="106" t="s">
        <v>35</v>
      </c>
      <c r="G38" s="99">
        <f ca="1">IFERROR(IF(F38&lt;&gt;"",VLOOKUP(LARGE($K$6:$K$65,ROWS($F$6:F38)),$K$6:$L$65,2,0),""),"")</f>
        <v>37</v>
      </c>
      <c r="H38" s="96"/>
      <c r="I38" s="96"/>
      <c r="J38" s="96"/>
      <c r="K38" s="100">
        <f t="shared" ca="1" si="0"/>
        <v>0.32526039968208431</v>
      </c>
      <c r="L38" s="100">
        <v>33</v>
      </c>
      <c r="M38" s="96"/>
      <c r="N38" s="96"/>
      <c r="O38" s="96"/>
      <c r="P38" s="96"/>
      <c r="Q38" s="96"/>
      <c r="R38" s="96"/>
      <c r="S38" s="96"/>
      <c r="T38" s="96"/>
      <c r="U38" s="96"/>
    </row>
    <row r="39" spans="1:21" ht="15.6">
      <c r="A39" s="95"/>
      <c r="B39" s="95"/>
      <c r="C39" s="96"/>
      <c r="D39" s="96"/>
      <c r="E39" s="96"/>
      <c r="F39" s="106" t="s">
        <v>36</v>
      </c>
      <c r="G39" s="99">
        <f ca="1">IFERROR(IF(F39&lt;&gt;"",VLOOKUP(LARGE($K$6:$K$65,ROWS($F$6:F39)),$K$6:$L$65,2,0),""),"")</f>
        <v>29</v>
      </c>
      <c r="H39" s="96"/>
      <c r="I39" s="96"/>
      <c r="J39" s="96"/>
      <c r="K39" s="100">
        <f t="shared" ca="1" si="0"/>
        <v>0.73555327843416396</v>
      </c>
      <c r="L39" s="100">
        <v>34</v>
      </c>
      <c r="M39" s="96"/>
      <c r="N39" s="96"/>
      <c r="O39" s="96"/>
      <c r="P39" s="96"/>
      <c r="Q39" s="96"/>
      <c r="R39" s="96"/>
      <c r="S39" s="96"/>
      <c r="T39" s="96"/>
      <c r="U39" s="96"/>
    </row>
    <row r="40" spans="1:21" ht="15.6">
      <c r="A40" s="95"/>
      <c r="B40" s="95"/>
      <c r="C40" s="96"/>
      <c r="D40" s="96"/>
      <c r="E40" s="96"/>
      <c r="F40" s="106" t="s">
        <v>37</v>
      </c>
      <c r="G40" s="99">
        <f ca="1">IFERROR(IF(F40&lt;&gt;"",VLOOKUP(LARGE($K$6:$K$65,ROWS($F$6:F40)),$K$6:$L$65,2,0),""),"")</f>
        <v>10</v>
      </c>
      <c r="H40" s="96"/>
      <c r="I40" s="96"/>
      <c r="J40" s="96"/>
      <c r="K40" s="100">
        <f t="shared" ca="1" si="0"/>
        <v>0.10325644407448176</v>
      </c>
      <c r="L40" s="100">
        <v>35</v>
      </c>
      <c r="M40" s="96"/>
      <c r="N40" s="96"/>
      <c r="O40" s="96"/>
      <c r="P40" s="96"/>
      <c r="Q40" s="96"/>
      <c r="R40" s="96"/>
      <c r="S40" s="96"/>
      <c r="T40" s="96"/>
      <c r="U40" s="96"/>
    </row>
    <row r="41" spans="1:21" ht="15.6">
      <c r="A41" s="95"/>
      <c r="B41" s="95"/>
      <c r="C41" s="96"/>
      <c r="D41" s="96"/>
      <c r="E41" s="96"/>
      <c r="F41" s="106" t="s">
        <v>38</v>
      </c>
      <c r="G41" s="99">
        <f ca="1">IFERROR(IF(F41&lt;&gt;"",VLOOKUP(LARGE($K$6:$K$65,ROWS($F$6:F41)),$K$6:$L$65,2,0),""),"")</f>
        <v>35</v>
      </c>
      <c r="H41" s="96"/>
      <c r="I41" s="96"/>
      <c r="J41" s="96"/>
      <c r="K41" s="100">
        <f t="shared" ca="1" si="0"/>
        <v>0.41047698784334308</v>
      </c>
      <c r="L41" s="100">
        <v>36</v>
      </c>
      <c r="M41" s="96"/>
      <c r="N41" s="96"/>
      <c r="O41" s="96"/>
      <c r="P41" s="96"/>
      <c r="Q41" s="96"/>
      <c r="R41" s="96"/>
      <c r="S41" s="96"/>
      <c r="T41" s="96"/>
      <c r="U41" s="96"/>
    </row>
    <row r="42" spans="1:21" ht="15.6">
      <c r="A42" s="95"/>
      <c r="B42" s="95"/>
      <c r="C42" s="96"/>
      <c r="D42" s="96"/>
      <c r="E42" s="96"/>
      <c r="F42" s="106" t="s">
        <v>39</v>
      </c>
      <c r="G42" s="99">
        <f ca="1">IFERROR(IF(F42&lt;&gt;"",VLOOKUP(LARGE($K$6:$K$65,ROWS($F$6:F42)),$K$6:$L$65,2,0),""),"")</f>
        <v>3</v>
      </c>
      <c r="H42" s="96"/>
      <c r="I42" s="96"/>
      <c r="J42" s="96"/>
      <c r="K42" s="100">
        <f t="shared" ca="1" si="0"/>
        <v>0.19054418665214512</v>
      </c>
      <c r="L42" s="100">
        <v>37</v>
      </c>
      <c r="M42" s="96"/>
      <c r="N42" s="96"/>
      <c r="O42" s="96"/>
      <c r="P42" s="96"/>
      <c r="Q42" s="96"/>
      <c r="R42" s="96"/>
      <c r="S42" s="96"/>
      <c r="T42" s="96"/>
      <c r="U42" s="96"/>
    </row>
    <row r="43" spans="1:21" ht="15.6">
      <c r="A43" s="95"/>
      <c r="B43" s="95"/>
      <c r="C43" s="96"/>
      <c r="D43" s="96"/>
      <c r="E43" s="96"/>
      <c r="F43" s="106" t="s">
        <v>40</v>
      </c>
      <c r="G43" s="99">
        <f ca="1">IFERROR(IF(F43&lt;&gt;"",VLOOKUP(LARGE($K$6:$K$65,ROWS($F$6:F43)),$K$6:$L$65,2,0),""),"")</f>
        <v>16</v>
      </c>
      <c r="H43" s="96"/>
      <c r="I43" s="96"/>
      <c r="J43" s="96"/>
      <c r="K43" s="100">
        <f t="shared" ca="1" si="0"/>
        <v>0.74517659551539861</v>
      </c>
      <c r="L43" s="100">
        <v>38</v>
      </c>
      <c r="M43" s="96"/>
      <c r="N43" s="96"/>
      <c r="O43" s="96"/>
      <c r="P43" s="96"/>
      <c r="Q43" s="96"/>
      <c r="R43" s="96"/>
      <c r="S43" s="96"/>
      <c r="T43" s="96"/>
      <c r="U43" s="96"/>
    </row>
    <row r="44" spans="1:21" ht="15.6">
      <c r="A44" s="95"/>
      <c r="B44" s="95"/>
      <c r="C44" s="96"/>
      <c r="D44" s="96"/>
      <c r="E44" s="96"/>
      <c r="F44" s="106" t="s">
        <v>41</v>
      </c>
      <c r="G44" s="99">
        <f ca="1">IFERROR(IF(F44&lt;&gt;"",VLOOKUP(LARGE($K$6:$K$65,ROWS($F$6:F44)),$K$6:$L$65,2,0),""),"")</f>
        <v>31</v>
      </c>
      <c r="H44" s="96"/>
      <c r="I44" s="96"/>
      <c r="J44" s="96"/>
      <c r="K44" s="100">
        <f t="shared" ca="1" si="0"/>
        <v>0.84899828040383063</v>
      </c>
      <c r="L44" s="100">
        <v>39</v>
      </c>
      <c r="M44" s="96"/>
      <c r="N44" s="96"/>
      <c r="O44" s="96"/>
      <c r="P44" s="96"/>
      <c r="Q44" s="96"/>
      <c r="R44" s="96"/>
      <c r="S44" s="96"/>
      <c r="T44" s="96"/>
      <c r="U44" s="96"/>
    </row>
    <row r="45" spans="1:21" ht="15.6">
      <c r="A45" s="95"/>
      <c r="B45" s="95"/>
      <c r="C45" s="96"/>
      <c r="D45" s="96"/>
      <c r="E45" s="96"/>
      <c r="F45" s="105" t="s">
        <v>42</v>
      </c>
      <c r="G45" s="99">
        <f ca="1">IFERROR(IF(F45&lt;&gt;"",VLOOKUP(LARGE($K$6:$K$65,ROWS($F$6:F45)),$K$6:$L$65,2,0),""),"")</f>
        <v>15</v>
      </c>
      <c r="H45" s="96"/>
      <c r="I45" s="96"/>
      <c r="J45" s="96"/>
      <c r="K45" s="100">
        <f t="shared" ca="1" si="0"/>
        <v>0.46099085431280495</v>
      </c>
      <c r="L45" s="100">
        <v>40</v>
      </c>
      <c r="M45" s="96"/>
      <c r="N45" s="96"/>
      <c r="O45" s="96"/>
      <c r="P45" s="96"/>
      <c r="Q45" s="96"/>
      <c r="R45" s="96"/>
      <c r="S45" s="96"/>
      <c r="T45" s="96"/>
      <c r="U45" s="96"/>
    </row>
    <row r="46" spans="1:21" ht="15.6">
      <c r="A46" s="95"/>
      <c r="B46" s="95"/>
      <c r="C46" s="96"/>
      <c r="D46" s="96"/>
      <c r="E46" s="96"/>
      <c r="F46" s="105" t="s">
        <v>1</v>
      </c>
      <c r="G46" s="99">
        <f ca="1">IFERROR(IF(F46&lt;&gt;"",VLOOKUP(LARGE($K$6:$K$65,ROWS($F$6:F46)),$K$6:$L$65,2,0),""),"")</f>
        <v>12</v>
      </c>
      <c r="H46" s="96"/>
      <c r="I46" s="96"/>
      <c r="J46" s="96"/>
      <c r="K46" s="100">
        <f t="shared" ref="K46:K54" ca="1" si="1">IF(F46&lt;&gt;"",RAND(),"")</f>
        <v>0.94624643546775999</v>
      </c>
      <c r="L46" s="100">
        <v>41</v>
      </c>
      <c r="M46" s="96"/>
      <c r="N46" s="96"/>
      <c r="O46" s="96"/>
      <c r="P46" s="96"/>
      <c r="Q46" s="96"/>
      <c r="R46" s="96"/>
      <c r="S46" s="96"/>
      <c r="T46" s="96"/>
      <c r="U46" s="96"/>
    </row>
    <row r="47" spans="1:21" ht="13.8" customHeight="1">
      <c r="A47" s="95"/>
      <c r="B47" s="95"/>
      <c r="C47" s="96"/>
      <c r="D47" s="96"/>
      <c r="E47" s="96"/>
      <c r="F47" s="108"/>
      <c r="G47" s="99" t="str">
        <f>IFERROR(IF(F47&lt;&gt;"",VLOOKUP(LARGE($K$6:$K$65,ROWS($F$6:F47)),$K$6:$L$65,2,0),""),"")</f>
        <v/>
      </c>
      <c r="H47" s="96"/>
      <c r="I47" s="96"/>
      <c r="J47" s="96"/>
      <c r="K47" s="100" t="str">
        <f t="shared" ca="1" si="1"/>
        <v/>
      </c>
      <c r="L47" s="100">
        <v>42</v>
      </c>
      <c r="M47" s="96"/>
      <c r="N47" s="96"/>
      <c r="O47" s="96"/>
      <c r="P47" s="96"/>
      <c r="Q47" s="96"/>
      <c r="R47" s="96"/>
      <c r="S47" s="96"/>
      <c r="T47" s="96"/>
      <c r="U47" s="96"/>
    </row>
    <row r="48" spans="1:21" ht="15.6">
      <c r="A48" s="95"/>
      <c r="B48" s="95"/>
      <c r="C48" s="96"/>
      <c r="D48" s="96"/>
      <c r="E48" s="96"/>
      <c r="F48" s="108"/>
      <c r="G48" s="99" t="str">
        <f>IFERROR(IF(F48&lt;&gt;"",VLOOKUP(LARGE($K$6:$K$65,ROWS($F$6:F48)),$K$6:$L$65,2,0),""),"")</f>
        <v/>
      </c>
      <c r="H48" s="96"/>
      <c r="I48" s="96"/>
      <c r="J48" s="96"/>
      <c r="K48" s="100" t="str">
        <f t="shared" ca="1" si="1"/>
        <v/>
      </c>
      <c r="L48" s="100">
        <v>43</v>
      </c>
      <c r="M48" s="96"/>
      <c r="N48" s="96"/>
      <c r="O48" s="96"/>
      <c r="P48" s="96"/>
      <c r="Q48" s="96"/>
      <c r="R48" s="96"/>
      <c r="S48" s="96"/>
      <c r="T48" s="96"/>
      <c r="U48" s="96"/>
    </row>
    <row r="49" spans="1:21" ht="15.6">
      <c r="A49" s="95"/>
      <c r="B49" s="95"/>
      <c r="C49" s="96"/>
      <c r="D49" s="96"/>
      <c r="E49" s="96"/>
      <c r="F49" s="108"/>
      <c r="G49" s="99" t="str">
        <f>IFERROR(IF(F49&lt;&gt;"",VLOOKUP(LARGE($K$6:$K$65,ROWS($F$6:F49)),$K$6:$L$65,2,0),""),"")</f>
        <v/>
      </c>
      <c r="H49" s="96"/>
      <c r="I49" s="96"/>
      <c r="J49" s="96"/>
      <c r="K49" s="100" t="str">
        <f t="shared" ca="1" si="1"/>
        <v/>
      </c>
      <c r="L49" s="100">
        <v>44</v>
      </c>
      <c r="M49" s="96"/>
      <c r="N49" s="96"/>
      <c r="O49" s="96"/>
      <c r="P49" s="96"/>
      <c r="Q49" s="96"/>
      <c r="R49" s="96"/>
      <c r="S49" s="96"/>
      <c r="T49" s="96"/>
      <c r="U49" s="96"/>
    </row>
    <row r="50" spans="1:21" ht="15.6">
      <c r="A50" s="95"/>
      <c r="B50" s="95"/>
      <c r="C50" s="96"/>
      <c r="D50" s="96"/>
      <c r="E50" s="96"/>
      <c r="F50" s="108"/>
      <c r="G50" s="99" t="str">
        <f>IFERROR(IF(F50&lt;&gt;"",VLOOKUP(LARGE($K$6:$K$65,ROWS($F$6:F50)),$K$6:$L$65,2,0),""),"")</f>
        <v/>
      </c>
      <c r="H50" s="96"/>
      <c r="I50" s="96"/>
      <c r="J50" s="96"/>
      <c r="K50" s="100" t="str">
        <f t="shared" ca="1" si="1"/>
        <v/>
      </c>
      <c r="L50" s="100">
        <v>45</v>
      </c>
      <c r="M50" s="96"/>
      <c r="N50" s="96"/>
      <c r="O50" s="96"/>
      <c r="P50" s="96"/>
      <c r="Q50" s="96"/>
      <c r="R50" s="96"/>
      <c r="S50" s="96"/>
      <c r="T50" s="96"/>
      <c r="U50" s="96"/>
    </row>
    <row r="51" spans="1:21" ht="15.6">
      <c r="A51" s="95"/>
      <c r="B51" s="95"/>
      <c r="C51" s="96"/>
      <c r="D51" s="96"/>
      <c r="E51" s="96"/>
      <c r="F51" s="108"/>
      <c r="G51" s="99" t="str">
        <f>IFERROR(IF(F51&lt;&gt;"",VLOOKUP(LARGE($K$6:$K$65,ROWS($F$6:F51)),$K$6:$L$65,2,0),""),"")</f>
        <v/>
      </c>
      <c r="H51" s="96"/>
      <c r="I51" s="96"/>
      <c r="J51" s="96"/>
      <c r="K51" s="100" t="str">
        <f t="shared" ca="1" si="1"/>
        <v/>
      </c>
      <c r="L51" s="100">
        <v>46</v>
      </c>
      <c r="M51" s="96"/>
      <c r="N51" s="96"/>
      <c r="O51" s="96"/>
      <c r="P51" s="96"/>
      <c r="Q51" s="96"/>
      <c r="R51" s="96"/>
      <c r="S51" s="96"/>
      <c r="T51" s="96"/>
      <c r="U51" s="96"/>
    </row>
    <row r="52" spans="1:21" ht="15.6">
      <c r="A52" s="95"/>
      <c r="B52" s="95"/>
      <c r="C52" s="96"/>
      <c r="D52" s="96"/>
      <c r="E52" s="96"/>
      <c r="F52" s="108"/>
      <c r="G52" s="99" t="str">
        <f>IFERROR(IF(F52&lt;&gt;"",VLOOKUP(LARGE($K$6:$K$65,ROWS($F$6:F52)),$K$6:$L$65,2,0),""),"")</f>
        <v/>
      </c>
      <c r="H52" s="96"/>
      <c r="I52" s="96"/>
      <c r="J52" s="96"/>
      <c r="K52" s="100" t="str">
        <f t="shared" ca="1" si="1"/>
        <v/>
      </c>
      <c r="L52" s="100">
        <v>47</v>
      </c>
      <c r="M52" s="96"/>
      <c r="N52" s="96"/>
      <c r="O52" s="96"/>
      <c r="P52" s="96"/>
      <c r="Q52" s="96"/>
      <c r="R52" s="96"/>
      <c r="S52" s="96"/>
      <c r="T52" s="96"/>
      <c r="U52" s="96"/>
    </row>
    <row r="53" spans="1:21" ht="15.6">
      <c r="A53" s="95"/>
      <c r="B53" s="95"/>
      <c r="C53" s="96"/>
      <c r="D53" s="96"/>
      <c r="E53" s="96"/>
      <c r="F53" s="108"/>
      <c r="G53" s="99" t="str">
        <f>IFERROR(IF(F53&lt;&gt;"",VLOOKUP(LARGE($K$6:$K$65,ROWS($F$6:F53)),$K$6:$L$65,2,0),""),"")</f>
        <v/>
      </c>
      <c r="H53" s="96"/>
      <c r="I53" s="96"/>
      <c r="J53" s="96"/>
      <c r="K53" s="100" t="str">
        <f t="shared" ca="1" si="1"/>
        <v/>
      </c>
      <c r="L53" s="100">
        <v>48</v>
      </c>
      <c r="M53" s="96"/>
      <c r="N53" s="96"/>
      <c r="O53" s="96"/>
      <c r="P53" s="96"/>
      <c r="Q53" s="96"/>
      <c r="R53" s="96"/>
      <c r="S53" s="96"/>
      <c r="T53" s="96"/>
      <c r="U53" s="96"/>
    </row>
    <row r="54" spans="1:21" ht="15.6">
      <c r="A54" s="95"/>
      <c r="B54" s="95"/>
      <c r="C54" s="96"/>
      <c r="D54" s="96"/>
      <c r="E54" s="96"/>
      <c r="F54" s="108"/>
      <c r="G54" s="99" t="str">
        <f>IFERROR(IF(F54&lt;&gt;"",VLOOKUP(LARGE($K$6:$K$65,ROWS($F$6:F54)),$K$6:$L$65,2,0),""),"")</f>
        <v/>
      </c>
      <c r="H54" s="96"/>
      <c r="I54" s="96"/>
      <c r="J54" s="96"/>
      <c r="K54" s="100" t="str">
        <f t="shared" ca="1" si="1"/>
        <v/>
      </c>
      <c r="L54" s="100">
        <v>49</v>
      </c>
      <c r="M54" s="96"/>
      <c r="N54" s="96"/>
      <c r="O54" s="96"/>
      <c r="P54" s="96"/>
      <c r="Q54" s="96"/>
      <c r="R54" s="96"/>
      <c r="S54" s="96"/>
      <c r="T54" s="96"/>
      <c r="U54" s="96"/>
    </row>
    <row r="55" spans="1:21" ht="15.6">
      <c r="A55" s="95"/>
      <c r="B55" s="95"/>
      <c r="C55" s="96"/>
      <c r="D55" s="96"/>
      <c r="E55" s="96"/>
      <c r="F55" s="108"/>
      <c r="G55" s="99" t="str">
        <f>IFERROR(IF(F55&lt;&gt;"",VLOOKUP(LARGE($K$6:$K$65,ROWS($F$6:F55)),$K$6:$L$65,2,0),""),"")</f>
        <v/>
      </c>
      <c r="H55" s="96"/>
      <c r="I55" s="96"/>
      <c r="J55" s="96"/>
      <c r="K55" s="100" t="str">
        <f t="shared" ref="K55:K65" ca="1" si="2">IF(F55&lt;&gt;"",RAND(),"")</f>
        <v/>
      </c>
      <c r="L55" s="100">
        <v>50</v>
      </c>
      <c r="M55" s="96"/>
      <c r="N55" s="96"/>
      <c r="O55" s="96"/>
      <c r="P55" s="96"/>
      <c r="Q55" s="96"/>
      <c r="R55" s="96"/>
      <c r="S55" s="96"/>
      <c r="T55" s="96"/>
      <c r="U55" s="96"/>
    </row>
    <row r="56" spans="1:21" ht="15.6">
      <c r="A56" s="95"/>
      <c r="B56" s="95"/>
      <c r="C56" s="96"/>
      <c r="D56" s="96"/>
      <c r="E56" s="96"/>
      <c r="F56" s="108"/>
      <c r="G56" s="99" t="str">
        <f>IFERROR(IF(F56&lt;&gt;"",VLOOKUP(LARGE($K$6:$K$65,ROWS($F$6:F56)),$K$6:$L$65,2,0),""),"")</f>
        <v/>
      </c>
      <c r="H56" s="96"/>
      <c r="I56" s="96"/>
      <c r="J56" s="96"/>
      <c r="K56" s="100" t="str">
        <f t="shared" ca="1" si="2"/>
        <v/>
      </c>
      <c r="L56" s="100">
        <v>51</v>
      </c>
      <c r="M56" s="96"/>
      <c r="N56" s="96"/>
      <c r="O56" s="96"/>
      <c r="P56" s="96"/>
      <c r="Q56" s="96"/>
      <c r="R56" s="96"/>
      <c r="S56" s="96"/>
      <c r="T56" s="96"/>
      <c r="U56" s="96"/>
    </row>
    <row r="57" spans="1:21" ht="15.6">
      <c r="A57" s="95"/>
      <c r="B57" s="95"/>
      <c r="C57" s="96"/>
      <c r="D57" s="96"/>
      <c r="E57" s="96"/>
      <c r="F57" s="108"/>
      <c r="G57" s="99" t="str">
        <f>IFERROR(IF(F57&lt;&gt;"",VLOOKUP(LARGE($K$6:$K$65,ROWS($F$6:F57)),$K$6:$L$65,2,0),""),"")</f>
        <v/>
      </c>
      <c r="H57" s="96"/>
      <c r="I57" s="96"/>
      <c r="J57" s="96"/>
      <c r="K57" s="100" t="str">
        <f t="shared" ca="1" si="2"/>
        <v/>
      </c>
      <c r="L57" s="100">
        <v>52</v>
      </c>
      <c r="M57" s="96"/>
      <c r="N57" s="96"/>
      <c r="O57" s="96"/>
      <c r="P57" s="96"/>
      <c r="Q57" s="96"/>
      <c r="R57" s="96"/>
      <c r="S57" s="96"/>
      <c r="T57" s="96"/>
      <c r="U57" s="96"/>
    </row>
    <row r="58" spans="1:21" ht="15.6">
      <c r="A58" s="95"/>
      <c r="B58" s="95"/>
      <c r="C58" s="96"/>
      <c r="D58" s="96"/>
      <c r="E58" s="96"/>
      <c r="F58" s="108"/>
      <c r="G58" s="99" t="str">
        <f>IFERROR(IF(F58&lt;&gt;"",VLOOKUP(LARGE($K$6:$K$65,ROWS($F$6:F58)),$K$6:$L$65,2,0),""),"")</f>
        <v/>
      </c>
      <c r="H58" s="96"/>
      <c r="I58" s="96"/>
      <c r="J58" s="96"/>
      <c r="K58" s="100" t="str">
        <f t="shared" ca="1" si="2"/>
        <v/>
      </c>
      <c r="L58" s="100">
        <v>53</v>
      </c>
      <c r="M58" s="96"/>
      <c r="N58" s="96"/>
      <c r="O58" s="96"/>
      <c r="P58" s="96"/>
      <c r="Q58" s="96"/>
      <c r="R58" s="96"/>
      <c r="S58" s="96"/>
      <c r="T58" s="96"/>
      <c r="U58" s="96"/>
    </row>
    <row r="59" spans="1:21" ht="15.6">
      <c r="A59" s="95"/>
      <c r="B59" s="95"/>
      <c r="C59" s="96"/>
      <c r="D59" s="96"/>
      <c r="E59" s="96"/>
      <c r="F59" s="108"/>
      <c r="G59" s="99" t="str">
        <f>IFERROR(IF(F59&lt;&gt;"",VLOOKUP(LARGE($K$6:$K$65,ROWS($F$6:F59)),$K$6:$L$65,2,0),""),"")</f>
        <v/>
      </c>
      <c r="H59" s="96"/>
      <c r="I59" s="96"/>
      <c r="J59" s="96"/>
      <c r="K59" s="100" t="str">
        <f t="shared" ca="1" si="2"/>
        <v/>
      </c>
      <c r="L59" s="100">
        <v>54</v>
      </c>
      <c r="M59" s="96"/>
      <c r="N59" s="96"/>
      <c r="O59" s="96"/>
      <c r="P59" s="96"/>
      <c r="Q59" s="96"/>
      <c r="R59" s="96"/>
      <c r="S59" s="96"/>
      <c r="T59" s="96"/>
      <c r="U59" s="96"/>
    </row>
    <row r="60" spans="1:21" ht="15.6">
      <c r="A60" s="95"/>
      <c r="B60" s="95"/>
      <c r="C60" s="96"/>
      <c r="D60" s="96"/>
      <c r="E60" s="96"/>
      <c r="F60" s="108"/>
      <c r="G60" s="99" t="str">
        <f>IFERROR(IF(F60&lt;&gt;"",VLOOKUP(LARGE($K$6:$K$65,ROWS($F$6:F60)),$K$6:$L$65,2,0),""),"")</f>
        <v/>
      </c>
      <c r="H60" s="96"/>
      <c r="I60" s="96"/>
      <c r="J60" s="96"/>
      <c r="K60" s="100" t="str">
        <f t="shared" ca="1" si="2"/>
        <v/>
      </c>
      <c r="L60" s="100">
        <v>55</v>
      </c>
      <c r="M60" s="96"/>
      <c r="N60" s="96"/>
      <c r="O60" s="96"/>
      <c r="P60" s="96"/>
      <c r="Q60" s="96"/>
      <c r="R60" s="96"/>
      <c r="S60" s="96"/>
      <c r="T60" s="96"/>
      <c r="U60" s="96"/>
    </row>
    <row r="61" spans="1:21" ht="15.6">
      <c r="A61" s="95"/>
      <c r="B61" s="95"/>
      <c r="C61" s="96"/>
      <c r="D61" s="96"/>
      <c r="E61" s="96"/>
      <c r="F61" s="108"/>
      <c r="G61" s="99" t="str">
        <f>IFERROR(IF(F61&lt;&gt;"",VLOOKUP(LARGE($K$6:$K$65,ROWS($F$6:F61)),$K$6:$L$65,2,0),""),"")</f>
        <v/>
      </c>
      <c r="H61" s="96"/>
      <c r="I61" s="96"/>
      <c r="J61" s="96"/>
      <c r="K61" s="100" t="str">
        <f t="shared" ca="1" si="2"/>
        <v/>
      </c>
      <c r="L61" s="100">
        <v>56</v>
      </c>
      <c r="M61" s="96"/>
      <c r="N61" s="96"/>
      <c r="O61" s="96"/>
      <c r="P61" s="96"/>
      <c r="Q61" s="96"/>
      <c r="R61" s="96"/>
      <c r="S61" s="96"/>
      <c r="T61" s="96"/>
      <c r="U61" s="96"/>
    </row>
    <row r="62" spans="1:21" ht="15.6">
      <c r="A62" s="95"/>
      <c r="B62" s="95"/>
      <c r="C62" s="96"/>
      <c r="D62" s="96"/>
      <c r="E62" s="96"/>
      <c r="F62" s="108"/>
      <c r="G62" s="99" t="str">
        <f>IFERROR(IF(F62&lt;&gt;"",VLOOKUP(LARGE($K$6:$K$65,ROWS($F$6:F62)),$K$6:$L$65,2,0),""),"")</f>
        <v/>
      </c>
      <c r="H62" s="96"/>
      <c r="I62" s="96"/>
      <c r="J62" s="96"/>
      <c r="K62" s="100" t="str">
        <f t="shared" ca="1" si="2"/>
        <v/>
      </c>
      <c r="L62" s="100">
        <v>57</v>
      </c>
      <c r="M62" s="96"/>
      <c r="N62" s="96"/>
      <c r="O62" s="96"/>
      <c r="P62" s="96"/>
      <c r="Q62" s="96"/>
      <c r="R62" s="96"/>
      <c r="S62" s="96"/>
      <c r="T62" s="96"/>
      <c r="U62" s="96"/>
    </row>
    <row r="63" spans="1:21" ht="15.6">
      <c r="A63" s="95"/>
      <c r="B63" s="95"/>
      <c r="C63" s="96"/>
      <c r="D63" s="96"/>
      <c r="E63" s="96"/>
      <c r="F63" s="108"/>
      <c r="G63" s="99" t="str">
        <f>IFERROR(IF(F63&lt;&gt;"",VLOOKUP(LARGE($K$6:$K$65,ROWS($F$6:F63)),$K$6:$L$65,2,0),""),"")</f>
        <v/>
      </c>
      <c r="H63" s="96"/>
      <c r="I63" s="96"/>
      <c r="J63" s="96"/>
      <c r="K63" s="100" t="str">
        <f t="shared" ca="1" si="2"/>
        <v/>
      </c>
      <c r="L63" s="100">
        <v>58</v>
      </c>
      <c r="M63" s="96"/>
      <c r="N63" s="96"/>
      <c r="O63" s="96"/>
      <c r="P63" s="96"/>
      <c r="Q63" s="96"/>
      <c r="R63" s="96"/>
      <c r="S63" s="96"/>
      <c r="T63" s="96"/>
      <c r="U63" s="96"/>
    </row>
    <row r="64" spans="1:21" ht="15.6">
      <c r="A64" s="95"/>
      <c r="B64" s="95"/>
      <c r="C64" s="96"/>
      <c r="D64" s="96"/>
      <c r="E64" s="96"/>
      <c r="F64" s="108"/>
      <c r="G64" s="99" t="str">
        <f>IFERROR(IF(F64&lt;&gt;"",VLOOKUP(LARGE($K$6:$K$65,ROWS($F$6:F64)),$K$6:$L$65,2,0),""),"")</f>
        <v/>
      </c>
      <c r="H64" s="96"/>
      <c r="I64" s="96"/>
      <c r="J64" s="96"/>
      <c r="K64" s="100" t="str">
        <f t="shared" ca="1" si="2"/>
        <v/>
      </c>
      <c r="L64" s="100">
        <v>59</v>
      </c>
      <c r="M64" s="96"/>
      <c r="N64" s="96"/>
      <c r="O64" s="96"/>
      <c r="P64" s="96"/>
      <c r="Q64" s="96"/>
      <c r="R64" s="96"/>
      <c r="S64" s="96"/>
      <c r="T64" s="96"/>
      <c r="U64" s="96"/>
    </row>
    <row r="65" spans="1:21" ht="15.6">
      <c r="A65" s="95"/>
      <c r="B65" s="95"/>
      <c r="C65" s="96"/>
      <c r="D65" s="96"/>
      <c r="E65" s="96"/>
      <c r="F65" s="108"/>
      <c r="G65" s="99" t="str">
        <f>IFERROR(IF(F65&lt;&gt;"",VLOOKUP(LARGE($K$6:$K$65,ROWS($F$6:F65)),$K$6:$L$65,2,0),""),"")</f>
        <v/>
      </c>
      <c r="H65" s="96"/>
      <c r="I65" s="96"/>
      <c r="J65" s="96"/>
      <c r="K65" s="100" t="str">
        <f t="shared" ca="1" si="2"/>
        <v/>
      </c>
      <c r="L65" s="100">
        <v>60</v>
      </c>
      <c r="M65" s="96"/>
      <c r="N65" s="96"/>
      <c r="O65" s="96"/>
      <c r="P65" s="96"/>
      <c r="Q65" s="96"/>
      <c r="R65" s="96"/>
      <c r="S65" s="96"/>
      <c r="T65" s="96"/>
      <c r="U65" s="96"/>
    </row>
    <row r="66" spans="1:21">
      <c r="A66" s="95"/>
      <c r="B66" s="95"/>
      <c r="C66" s="96"/>
      <c r="D66" s="96"/>
      <c r="E66" s="96"/>
      <c r="F66" s="101"/>
      <c r="G66" s="101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</row>
    <row r="67" spans="1:21" ht="23.4">
      <c r="A67" s="95"/>
      <c r="B67" s="95"/>
      <c r="C67" s="96"/>
      <c r="D67" s="96"/>
      <c r="E67" s="96"/>
      <c r="F67" s="102" t="s">
        <v>133</v>
      </c>
      <c r="G67" s="107">
        <f>COUNTA(F6:F65)</f>
        <v>41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</row>
    <row r="68" spans="1:21">
      <c r="A68" s="95"/>
      <c r="B68" s="95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</row>
    <row r="69" spans="1:21">
      <c r="A69" s="95"/>
      <c r="B69" s="95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</row>
    <row r="70" spans="1:21">
      <c r="A70" s="95"/>
      <c r="B70" s="95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</row>
    <row r="71" spans="1:21">
      <c r="A71" s="95"/>
      <c r="B71" s="95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</row>
    <row r="72" spans="1:21">
      <c r="A72" s="95"/>
      <c r="B72" s="95"/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</row>
    <row r="73" spans="1:21">
      <c r="A73" s="95"/>
      <c r="B73" s="95"/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</row>
    <row r="74" spans="1:21">
      <c r="A74" s="95"/>
      <c r="B74" s="9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</row>
    <row r="75" spans="1:21">
      <c r="A75" s="95"/>
      <c r="B75" s="95"/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</row>
    <row r="76" spans="1:21">
      <c r="A76" s="95"/>
      <c r="B76" s="95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</row>
  </sheetData>
  <sheetProtection algorithmName="SHA-512" hashValue="eHDRqyT6gy+Z4f/TGfQq0g1LTPjRb2VE9JhJt3ZgmIxnOw6bKuBAYtYrOAhqHVeYVESOZ2nOh3aNG2mETu+v4g==" saltValue="4NIkhJM36Sx0mcE1phdXSQ==" spinCount="100000" sheet="1" objects="1" scenarios="1"/>
  <mergeCells count="1">
    <mergeCell ref="F1:N3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95743-354F-43E2-BF02-7BB7484CA17A}">
  <sheetPr codeName="Blad28"/>
  <dimension ref="A1:V82"/>
  <sheetViews>
    <sheetView workbookViewId="0">
      <selection activeCell="X25" sqref="X25"/>
    </sheetView>
  </sheetViews>
  <sheetFormatPr defaultColWidth="9.109375" defaultRowHeight="12"/>
  <cols>
    <col min="1" max="3" width="1.6640625" style="3" customWidth="1"/>
    <col min="4" max="4" width="9.109375" style="1"/>
    <col min="5" max="5" width="9.109375" style="74"/>
    <col min="6" max="6" width="18.33203125" style="1" bestFit="1" customWidth="1"/>
    <col min="7" max="7" width="10.5546875" style="2" bestFit="1" customWidth="1"/>
    <col min="8" max="9" width="9" style="1" bestFit="1" customWidth="1"/>
    <col min="10" max="19" width="6.44140625" style="1" bestFit="1" customWidth="1"/>
    <col min="20" max="20" width="9.109375" style="2"/>
    <col min="21" max="16384" width="9.109375" style="1"/>
  </cols>
  <sheetData>
    <row r="1" spans="1:22" s="3" customFormat="1">
      <c r="A1" s="84">
        <f>MAX(H8:H82)</f>
        <v>0</v>
      </c>
      <c r="E1" s="73"/>
      <c r="G1" s="4"/>
      <c r="T1" s="4"/>
    </row>
    <row r="2" spans="1:22" s="3" customFormat="1">
      <c r="E2" s="73"/>
      <c r="G2" s="4"/>
      <c r="T2" s="4"/>
    </row>
    <row r="4" spans="1:22">
      <c r="D4" s="85"/>
    </row>
    <row r="6" spans="1:22">
      <c r="E6" s="151" t="s">
        <v>47</v>
      </c>
      <c r="F6" s="151" t="s">
        <v>2</v>
      </c>
      <c r="G6" s="79" t="s">
        <v>112</v>
      </c>
      <c r="H6" s="77" t="s">
        <v>113</v>
      </c>
      <c r="I6" s="77" t="s">
        <v>114</v>
      </c>
      <c r="J6" s="77" t="s">
        <v>115</v>
      </c>
      <c r="K6" s="77" t="s">
        <v>116</v>
      </c>
      <c r="L6" s="77" t="s">
        <v>117</v>
      </c>
      <c r="M6" s="77" t="s">
        <v>118</v>
      </c>
      <c r="N6" s="77" t="s">
        <v>119</v>
      </c>
      <c r="O6" s="77" t="s">
        <v>120</v>
      </c>
      <c r="P6" s="77" t="s">
        <v>121</v>
      </c>
      <c r="Q6" s="77" t="s">
        <v>122</v>
      </c>
      <c r="R6" s="77" t="s">
        <v>123</v>
      </c>
      <c r="S6" s="77" t="s">
        <v>124</v>
      </c>
      <c r="T6" s="152" t="s">
        <v>125</v>
      </c>
      <c r="U6" s="152"/>
      <c r="V6" s="152"/>
    </row>
    <row r="7" spans="1:22">
      <c r="E7" s="151"/>
      <c r="F7" s="151"/>
      <c r="G7" s="79"/>
      <c r="H7" s="78" t="s">
        <v>100</v>
      </c>
      <c r="I7" s="78" t="s">
        <v>100</v>
      </c>
      <c r="J7" s="78" t="s">
        <v>100</v>
      </c>
      <c r="K7" s="78" t="s">
        <v>100</v>
      </c>
      <c r="L7" s="78" t="s">
        <v>100</v>
      </c>
      <c r="M7" s="78" t="s">
        <v>100</v>
      </c>
      <c r="N7" s="78" t="s">
        <v>100</v>
      </c>
      <c r="O7" s="78" t="s">
        <v>100</v>
      </c>
      <c r="P7" s="78" t="s">
        <v>100</v>
      </c>
      <c r="Q7" s="78" t="s">
        <v>100</v>
      </c>
      <c r="R7" s="78" t="s">
        <v>100</v>
      </c>
      <c r="S7" s="78" t="s">
        <v>100</v>
      </c>
      <c r="T7" s="78" t="s">
        <v>127</v>
      </c>
      <c r="U7" s="78" t="s">
        <v>126</v>
      </c>
      <c r="V7" s="78" t="s">
        <v>100</v>
      </c>
    </row>
    <row r="8" spans="1:22" ht="12" customHeight="1">
      <c r="E8" s="81">
        <v>1</v>
      </c>
      <c r="F8" s="22"/>
      <c r="G8" s="80" t="str">
        <f t="shared" ref="G8:G34" si="0">IF(F8&lt;&gt;"",COUNT(H8:S8),"")</f>
        <v/>
      </c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22"/>
      <c r="U8" s="22"/>
      <c r="V8" s="80" t="str">
        <f t="shared" ref="V8:V34" si="1">IF(F8&lt;&gt;"",SUM(H8:S8),"")</f>
        <v/>
      </c>
    </row>
    <row r="9" spans="1:22">
      <c r="E9" s="81">
        <v>2</v>
      </c>
      <c r="F9" s="22"/>
      <c r="G9" s="80" t="str">
        <f t="shared" si="0"/>
        <v/>
      </c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22"/>
      <c r="U9" s="22"/>
      <c r="V9" s="80" t="str">
        <f t="shared" si="1"/>
        <v/>
      </c>
    </row>
    <row r="10" spans="1:22">
      <c r="E10" s="81">
        <v>3</v>
      </c>
      <c r="F10" s="22"/>
      <c r="G10" s="80" t="str">
        <f t="shared" si="0"/>
        <v/>
      </c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22"/>
      <c r="U10" s="22"/>
      <c r="V10" s="80" t="str">
        <f t="shared" si="1"/>
        <v/>
      </c>
    </row>
    <row r="11" spans="1:22">
      <c r="E11" s="81">
        <v>4</v>
      </c>
      <c r="F11" s="22"/>
      <c r="G11" s="80" t="str">
        <f t="shared" si="0"/>
        <v/>
      </c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22"/>
      <c r="U11" s="22"/>
      <c r="V11" s="80" t="str">
        <f t="shared" si="1"/>
        <v/>
      </c>
    </row>
    <row r="12" spans="1:22">
      <c r="E12" s="81">
        <v>5</v>
      </c>
      <c r="F12" s="22"/>
      <c r="G12" s="80" t="str">
        <f t="shared" si="0"/>
        <v/>
      </c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22"/>
      <c r="U12" s="22"/>
      <c r="V12" s="80" t="str">
        <f t="shared" si="1"/>
        <v/>
      </c>
    </row>
    <row r="13" spans="1:22">
      <c r="E13" s="81">
        <v>6</v>
      </c>
      <c r="F13" s="22"/>
      <c r="G13" s="80" t="str">
        <f t="shared" si="0"/>
        <v/>
      </c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22"/>
      <c r="U13" s="22"/>
      <c r="V13" s="80" t="str">
        <f t="shared" si="1"/>
        <v/>
      </c>
    </row>
    <row r="14" spans="1:22">
      <c r="E14" s="81">
        <v>7</v>
      </c>
      <c r="F14" s="22"/>
      <c r="G14" s="80" t="str">
        <f t="shared" si="0"/>
        <v/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22"/>
      <c r="U14" s="22"/>
      <c r="V14" s="80" t="str">
        <f t="shared" si="1"/>
        <v/>
      </c>
    </row>
    <row r="15" spans="1:22">
      <c r="E15" s="81">
        <v>8</v>
      </c>
      <c r="F15" s="22"/>
      <c r="G15" s="80" t="str">
        <f t="shared" si="0"/>
        <v/>
      </c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22"/>
      <c r="U15" s="22"/>
      <c r="V15" s="80" t="str">
        <f t="shared" si="1"/>
        <v/>
      </c>
    </row>
    <row r="16" spans="1:22">
      <c r="E16" s="81">
        <v>9</v>
      </c>
      <c r="F16" s="22"/>
      <c r="G16" s="80" t="str">
        <f t="shared" si="0"/>
        <v/>
      </c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22"/>
      <c r="U16" s="22"/>
      <c r="V16" s="80" t="str">
        <f t="shared" si="1"/>
        <v/>
      </c>
    </row>
    <row r="17" spans="5:22">
      <c r="E17" s="81">
        <v>10</v>
      </c>
      <c r="F17" s="22"/>
      <c r="G17" s="80" t="str">
        <f t="shared" si="0"/>
        <v/>
      </c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22"/>
      <c r="U17" s="22"/>
      <c r="V17" s="80" t="str">
        <f t="shared" si="1"/>
        <v/>
      </c>
    </row>
    <row r="18" spans="5:22">
      <c r="E18" s="81">
        <v>11</v>
      </c>
      <c r="F18" s="22"/>
      <c r="G18" s="80" t="str">
        <f t="shared" si="0"/>
        <v/>
      </c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22"/>
      <c r="U18" s="22"/>
      <c r="V18" s="80" t="str">
        <f t="shared" si="1"/>
        <v/>
      </c>
    </row>
    <row r="19" spans="5:22">
      <c r="E19" s="81">
        <v>12</v>
      </c>
      <c r="F19" s="22"/>
      <c r="G19" s="80" t="str">
        <f t="shared" si="0"/>
        <v/>
      </c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22"/>
      <c r="U19" s="22"/>
      <c r="V19" s="80" t="str">
        <f t="shared" si="1"/>
        <v/>
      </c>
    </row>
    <row r="20" spans="5:22">
      <c r="E20" s="81">
        <v>13</v>
      </c>
      <c r="F20" s="22"/>
      <c r="G20" s="80" t="str">
        <f t="shared" si="0"/>
        <v/>
      </c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22"/>
      <c r="U20" s="22"/>
      <c r="V20" s="80" t="str">
        <f t="shared" si="1"/>
        <v/>
      </c>
    </row>
    <row r="21" spans="5:22">
      <c r="E21" s="81">
        <v>14</v>
      </c>
      <c r="F21" s="22"/>
      <c r="G21" s="80" t="str">
        <f t="shared" si="0"/>
        <v/>
      </c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22"/>
      <c r="U21" s="22"/>
      <c r="V21" s="80" t="str">
        <f t="shared" si="1"/>
        <v/>
      </c>
    </row>
    <row r="22" spans="5:22">
      <c r="E22" s="81">
        <v>15</v>
      </c>
      <c r="F22" s="22"/>
      <c r="G22" s="80" t="str">
        <f t="shared" si="0"/>
        <v/>
      </c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22"/>
      <c r="U22" s="22"/>
      <c r="V22" s="80" t="str">
        <f t="shared" si="1"/>
        <v/>
      </c>
    </row>
    <row r="23" spans="5:22">
      <c r="E23" s="81">
        <v>16</v>
      </c>
      <c r="F23" s="22"/>
      <c r="G23" s="80" t="str">
        <f t="shared" si="0"/>
        <v/>
      </c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22"/>
      <c r="U23" s="22"/>
      <c r="V23" s="80" t="str">
        <f t="shared" si="1"/>
        <v/>
      </c>
    </row>
    <row r="24" spans="5:22">
      <c r="E24" s="81">
        <v>17</v>
      </c>
      <c r="F24" s="22"/>
      <c r="G24" s="80" t="str">
        <f t="shared" si="0"/>
        <v/>
      </c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22"/>
      <c r="U24" s="22"/>
      <c r="V24" s="80" t="str">
        <f t="shared" si="1"/>
        <v/>
      </c>
    </row>
    <row r="25" spans="5:22">
      <c r="E25" s="81">
        <v>18</v>
      </c>
      <c r="F25" s="22"/>
      <c r="G25" s="80" t="str">
        <f t="shared" si="0"/>
        <v/>
      </c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22"/>
      <c r="U25" s="22"/>
      <c r="V25" s="80" t="str">
        <f t="shared" si="1"/>
        <v/>
      </c>
    </row>
    <row r="26" spans="5:22">
      <c r="E26" s="81">
        <v>19</v>
      </c>
      <c r="F26" s="22"/>
      <c r="G26" s="80" t="str">
        <f t="shared" si="0"/>
        <v/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22"/>
      <c r="U26" s="22"/>
      <c r="V26" s="80" t="str">
        <f t="shared" si="1"/>
        <v/>
      </c>
    </row>
    <row r="27" spans="5:22">
      <c r="E27" s="81">
        <v>20</v>
      </c>
      <c r="F27" s="22"/>
      <c r="G27" s="80" t="str">
        <f t="shared" si="0"/>
        <v/>
      </c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22"/>
      <c r="U27" s="22"/>
      <c r="V27" s="80" t="str">
        <f t="shared" si="1"/>
        <v/>
      </c>
    </row>
    <row r="28" spans="5:22">
      <c r="E28" s="81">
        <v>21</v>
      </c>
      <c r="F28" s="22"/>
      <c r="G28" s="80" t="str">
        <f t="shared" si="0"/>
        <v/>
      </c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22"/>
      <c r="U28" s="22"/>
      <c r="V28" s="80" t="str">
        <f t="shared" si="1"/>
        <v/>
      </c>
    </row>
    <row r="29" spans="5:22">
      <c r="E29" s="81">
        <v>22</v>
      </c>
      <c r="F29" s="22"/>
      <c r="G29" s="80" t="str">
        <f t="shared" si="0"/>
        <v/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22"/>
      <c r="U29" s="22"/>
      <c r="V29" s="80" t="str">
        <f t="shared" si="1"/>
        <v/>
      </c>
    </row>
    <row r="30" spans="5:22">
      <c r="E30" s="81">
        <v>23</v>
      </c>
      <c r="F30" s="22"/>
      <c r="G30" s="80" t="str">
        <f t="shared" si="0"/>
        <v/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22"/>
      <c r="U30" s="22"/>
      <c r="V30" s="80" t="str">
        <f t="shared" si="1"/>
        <v/>
      </c>
    </row>
    <row r="31" spans="5:22" ht="12" customHeight="1">
      <c r="E31" s="81">
        <v>24</v>
      </c>
      <c r="F31" s="22"/>
      <c r="G31" s="80" t="str">
        <f t="shared" si="0"/>
        <v/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22"/>
      <c r="U31" s="22"/>
      <c r="V31" s="80" t="str">
        <f t="shared" si="1"/>
        <v/>
      </c>
    </row>
    <row r="32" spans="5:22">
      <c r="E32" s="81">
        <v>25</v>
      </c>
      <c r="F32" s="22"/>
      <c r="G32" s="80" t="str">
        <f t="shared" si="0"/>
        <v/>
      </c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22"/>
      <c r="U32" s="22"/>
      <c r="V32" s="80" t="str">
        <f t="shared" si="1"/>
        <v/>
      </c>
    </row>
    <row r="33" spans="5:22">
      <c r="E33" s="81">
        <v>26</v>
      </c>
      <c r="F33" s="22"/>
      <c r="G33" s="80" t="str">
        <f t="shared" si="0"/>
        <v/>
      </c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22"/>
      <c r="U33" s="22"/>
      <c r="V33" s="80" t="str">
        <f t="shared" si="1"/>
        <v/>
      </c>
    </row>
    <row r="34" spans="5:22">
      <c r="E34" s="81">
        <v>27</v>
      </c>
      <c r="F34" s="22"/>
      <c r="G34" s="80" t="str">
        <f t="shared" si="0"/>
        <v/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22"/>
      <c r="U34" s="22"/>
      <c r="V34" s="80" t="str">
        <f t="shared" si="1"/>
        <v/>
      </c>
    </row>
    <row r="35" spans="5:22">
      <c r="E35" s="81">
        <v>28</v>
      </c>
      <c r="F35" s="22"/>
      <c r="G35" s="80" t="str">
        <f t="shared" ref="G35:G72" si="2">IF(F35&lt;&gt;"",COUNT(H35:S35),"")</f>
        <v/>
      </c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22"/>
      <c r="U35" s="22"/>
      <c r="V35" s="80" t="str">
        <f t="shared" ref="V35:V39" si="3">IF(F35&lt;&gt;"",SUM(H35:S35),"")</f>
        <v/>
      </c>
    </row>
    <row r="36" spans="5:22">
      <c r="E36" s="81">
        <v>29</v>
      </c>
      <c r="F36" s="22"/>
      <c r="G36" s="80" t="str">
        <f t="shared" si="2"/>
        <v/>
      </c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22"/>
      <c r="U36" s="22"/>
      <c r="V36" s="80" t="str">
        <f t="shared" si="3"/>
        <v/>
      </c>
    </row>
    <row r="37" spans="5:22">
      <c r="E37" s="81">
        <v>30</v>
      </c>
      <c r="F37" s="22"/>
      <c r="G37" s="80" t="str">
        <f t="shared" si="2"/>
        <v/>
      </c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22"/>
      <c r="U37" s="22"/>
      <c r="V37" s="80" t="str">
        <f t="shared" si="3"/>
        <v/>
      </c>
    </row>
    <row r="38" spans="5:22">
      <c r="E38" s="81">
        <v>31</v>
      </c>
      <c r="F38" s="22"/>
      <c r="G38" s="80" t="str">
        <f t="shared" si="2"/>
        <v/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22"/>
      <c r="U38" s="22"/>
      <c r="V38" s="80" t="str">
        <f t="shared" si="3"/>
        <v/>
      </c>
    </row>
    <row r="39" spans="5:22">
      <c r="E39" s="81">
        <v>32</v>
      </c>
      <c r="F39" s="22"/>
      <c r="G39" s="80" t="str">
        <f t="shared" si="2"/>
        <v/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22"/>
      <c r="U39" s="22"/>
      <c r="V39" s="80" t="str">
        <f t="shared" si="3"/>
        <v/>
      </c>
    </row>
    <row r="40" spans="5:22">
      <c r="E40" s="81">
        <v>33</v>
      </c>
      <c r="F40" s="22"/>
      <c r="G40" s="80" t="str">
        <f t="shared" si="2"/>
        <v/>
      </c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22"/>
      <c r="U40" s="22"/>
      <c r="V40" s="80" t="str">
        <f t="shared" ref="V40:V71" si="4">IF(F40&lt;&gt;"",SUM(H40:S40),"")</f>
        <v/>
      </c>
    </row>
    <row r="41" spans="5:22">
      <c r="E41" s="81">
        <v>34</v>
      </c>
      <c r="F41" s="22"/>
      <c r="G41" s="80" t="str">
        <f t="shared" si="2"/>
        <v/>
      </c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22"/>
      <c r="U41" s="22"/>
      <c r="V41" s="80" t="str">
        <f t="shared" si="4"/>
        <v/>
      </c>
    </row>
    <row r="42" spans="5:22">
      <c r="E42" s="81">
        <v>35</v>
      </c>
      <c r="F42" s="22"/>
      <c r="G42" s="80" t="str">
        <f t="shared" si="2"/>
        <v/>
      </c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22"/>
      <c r="U42" s="22"/>
      <c r="V42" s="80" t="str">
        <f t="shared" si="4"/>
        <v/>
      </c>
    </row>
    <row r="43" spans="5:22">
      <c r="E43" s="81">
        <v>36</v>
      </c>
      <c r="F43" s="22"/>
      <c r="G43" s="80" t="str">
        <f t="shared" si="2"/>
        <v/>
      </c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22"/>
      <c r="U43" s="22"/>
      <c r="V43" s="80" t="str">
        <f t="shared" si="4"/>
        <v/>
      </c>
    </row>
    <row r="44" spans="5:22">
      <c r="E44" s="81">
        <v>37</v>
      </c>
      <c r="F44" s="22"/>
      <c r="G44" s="80" t="str">
        <f t="shared" si="2"/>
        <v/>
      </c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22"/>
      <c r="U44" s="22"/>
      <c r="V44" s="80" t="str">
        <f t="shared" si="4"/>
        <v/>
      </c>
    </row>
    <row r="45" spans="5:22">
      <c r="E45" s="81">
        <v>38</v>
      </c>
      <c r="F45" s="22"/>
      <c r="G45" s="80" t="str">
        <f t="shared" si="2"/>
        <v/>
      </c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22"/>
      <c r="U45" s="22"/>
      <c r="V45" s="80" t="str">
        <f t="shared" si="4"/>
        <v/>
      </c>
    </row>
    <row r="46" spans="5:22">
      <c r="E46" s="81">
        <v>39</v>
      </c>
      <c r="F46" s="22"/>
      <c r="G46" s="80" t="str">
        <f t="shared" si="2"/>
        <v/>
      </c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22"/>
      <c r="U46" s="22"/>
      <c r="V46" s="80" t="str">
        <f t="shared" si="4"/>
        <v/>
      </c>
    </row>
    <row r="47" spans="5:22">
      <c r="E47" s="81">
        <v>40</v>
      </c>
      <c r="F47" s="22"/>
      <c r="G47" s="80" t="str">
        <f t="shared" si="2"/>
        <v/>
      </c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22"/>
      <c r="U47" s="22"/>
      <c r="V47" s="80" t="str">
        <f t="shared" si="4"/>
        <v/>
      </c>
    </row>
    <row r="48" spans="5:22">
      <c r="E48" s="81">
        <v>41</v>
      </c>
      <c r="F48" s="22"/>
      <c r="G48" s="80" t="str">
        <f t="shared" si="2"/>
        <v/>
      </c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22"/>
      <c r="U48" s="22"/>
      <c r="V48" s="80" t="str">
        <f t="shared" si="4"/>
        <v/>
      </c>
    </row>
    <row r="49" spans="5:22">
      <c r="E49" s="81">
        <v>42</v>
      </c>
      <c r="F49" s="22"/>
      <c r="G49" s="80" t="str">
        <f t="shared" si="2"/>
        <v/>
      </c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22"/>
      <c r="U49" s="22"/>
      <c r="V49" s="80" t="str">
        <f t="shared" si="4"/>
        <v/>
      </c>
    </row>
    <row r="50" spans="5:22">
      <c r="E50" s="81">
        <v>43</v>
      </c>
      <c r="F50" s="22"/>
      <c r="G50" s="80" t="str">
        <f t="shared" si="2"/>
        <v/>
      </c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22"/>
      <c r="U50" s="22"/>
      <c r="V50" s="80" t="str">
        <f t="shared" si="4"/>
        <v/>
      </c>
    </row>
    <row r="51" spans="5:22">
      <c r="E51" s="81">
        <v>44</v>
      </c>
      <c r="F51" s="22"/>
      <c r="G51" s="80" t="str">
        <f t="shared" si="2"/>
        <v/>
      </c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22"/>
      <c r="U51" s="22"/>
      <c r="V51" s="80" t="str">
        <f t="shared" si="4"/>
        <v/>
      </c>
    </row>
    <row r="52" spans="5:22">
      <c r="E52" s="81">
        <v>45</v>
      </c>
      <c r="F52" s="22"/>
      <c r="G52" s="80" t="str">
        <f t="shared" si="2"/>
        <v/>
      </c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22"/>
      <c r="U52" s="22"/>
      <c r="V52" s="80" t="str">
        <f t="shared" si="4"/>
        <v/>
      </c>
    </row>
    <row r="53" spans="5:22">
      <c r="E53" s="81">
        <v>46</v>
      </c>
      <c r="F53" s="22"/>
      <c r="G53" s="80" t="str">
        <f t="shared" si="2"/>
        <v/>
      </c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22"/>
      <c r="U53" s="22"/>
      <c r="V53" s="80" t="str">
        <f t="shared" si="4"/>
        <v/>
      </c>
    </row>
    <row r="54" spans="5:22">
      <c r="E54" s="81">
        <v>47</v>
      </c>
      <c r="F54" s="22"/>
      <c r="G54" s="80" t="str">
        <f t="shared" si="2"/>
        <v/>
      </c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22"/>
      <c r="U54" s="22"/>
      <c r="V54" s="80" t="str">
        <f t="shared" si="4"/>
        <v/>
      </c>
    </row>
    <row r="55" spans="5:22">
      <c r="E55" s="81">
        <v>48</v>
      </c>
      <c r="F55" s="22"/>
      <c r="G55" s="80" t="str">
        <f t="shared" si="2"/>
        <v/>
      </c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22"/>
      <c r="U55" s="22"/>
      <c r="V55" s="80" t="str">
        <f t="shared" si="4"/>
        <v/>
      </c>
    </row>
    <row r="56" spans="5:22">
      <c r="E56" s="81">
        <v>49</v>
      </c>
      <c r="F56" s="22"/>
      <c r="G56" s="80" t="str">
        <f t="shared" si="2"/>
        <v/>
      </c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22"/>
      <c r="U56" s="22"/>
      <c r="V56" s="80" t="str">
        <f t="shared" si="4"/>
        <v/>
      </c>
    </row>
    <row r="57" spans="5:22" ht="12" customHeight="1">
      <c r="E57" s="81">
        <v>50</v>
      </c>
      <c r="F57" s="22"/>
      <c r="G57" s="80" t="str">
        <f t="shared" si="2"/>
        <v/>
      </c>
      <c r="H57" s="83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22"/>
      <c r="U57" s="22"/>
      <c r="V57" s="80" t="str">
        <f t="shared" si="4"/>
        <v/>
      </c>
    </row>
    <row r="58" spans="5:22">
      <c r="E58" s="81">
        <v>51</v>
      </c>
      <c r="F58" s="22"/>
      <c r="G58" s="80" t="str">
        <f t="shared" si="2"/>
        <v/>
      </c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22"/>
      <c r="U58" s="22"/>
      <c r="V58" s="80" t="str">
        <f t="shared" si="4"/>
        <v/>
      </c>
    </row>
    <row r="59" spans="5:22">
      <c r="E59" s="81">
        <v>52</v>
      </c>
      <c r="F59" s="22"/>
      <c r="G59" s="80" t="str">
        <f t="shared" si="2"/>
        <v/>
      </c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22"/>
      <c r="U59" s="22"/>
      <c r="V59" s="80" t="str">
        <f t="shared" si="4"/>
        <v/>
      </c>
    </row>
    <row r="60" spans="5:22">
      <c r="E60" s="81">
        <v>53</v>
      </c>
      <c r="F60" s="22"/>
      <c r="G60" s="80" t="str">
        <f t="shared" si="2"/>
        <v/>
      </c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22"/>
      <c r="U60" s="22"/>
      <c r="V60" s="80" t="str">
        <f t="shared" si="4"/>
        <v/>
      </c>
    </row>
    <row r="61" spans="5:22">
      <c r="E61" s="81">
        <v>54</v>
      </c>
      <c r="F61" s="22"/>
      <c r="G61" s="80" t="str">
        <f t="shared" si="2"/>
        <v/>
      </c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22"/>
      <c r="U61" s="22"/>
      <c r="V61" s="80" t="str">
        <f t="shared" si="4"/>
        <v/>
      </c>
    </row>
    <row r="62" spans="5:22">
      <c r="E62" s="81">
        <v>55</v>
      </c>
      <c r="F62" s="22"/>
      <c r="G62" s="80" t="str">
        <f t="shared" si="2"/>
        <v/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22"/>
      <c r="U62" s="22"/>
      <c r="V62" s="80" t="str">
        <f t="shared" si="4"/>
        <v/>
      </c>
    </row>
    <row r="63" spans="5:22">
      <c r="E63" s="81">
        <v>56</v>
      </c>
      <c r="F63" s="22"/>
      <c r="G63" s="80" t="str">
        <f t="shared" si="2"/>
        <v/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22"/>
      <c r="U63" s="22"/>
      <c r="V63" s="80" t="str">
        <f t="shared" si="4"/>
        <v/>
      </c>
    </row>
    <row r="64" spans="5:22">
      <c r="E64" s="81">
        <v>57</v>
      </c>
      <c r="F64" s="22"/>
      <c r="G64" s="80" t="str">
        <f t="shared" si="2"/>
        <v/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22"/>
      <c r="U64" s="22"/>
      <c r="V64" s="80" t="str">
        <f t="shared" si="4"/>
        <v/>
      </c>
    </row>
    <row r="65" spans="5:22">
      <c r="E65" s="81">
        <v>58</v>
      </c>
      <c r="F65" s="22"/>
      <c r="G65" s="80" t="str">
        <f t="shared" si="2"/>
        <v/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22"/>
      <c r="U65" s="22"/>
      <c r="V65" s="80" t="str">
        <f t="shared" si="4"/>
        <v/>
      </c>
    </row>
    <row r="66" spans="5:22">
      <c r="E66" s="81">
        <v>59</v>
      </c>
      <c r="F66" s="22"/>
      <c r="G66" s="80" t="str">
        <f t="shared" si="2"/>
        <v/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22"/>
      <c r="U66" s="22"/>
      <c r="V66" s="80" t="str">
        <f t="shared" si="4"/>
        <v/>
      </c>
    </row>
    <row r="67" spans="5:22">
      <c r="E67" s="81">
        <v>60</v>
      </c>
      <c r="F67" s="22"/>
      <c r="G67" s="80" t="str">
        <f t="shared" si="2"/>
        <v/>
      </c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22"/>
      <c r="U67" s="22"/>
      <c r="V67" s="80" t="str">
        <f t="shared" si="4"/>
        <v/>
      </c>
    </row>
    <row r="68" spans="5:22">
      <c r="E68" s="81">
        <v>61</v>
      </c>
      <c r="F68" s="22"/>
      <c r="G68" s="80" t="str">
        <f t="shared" si="2"/>
        <v/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22"/>
      <c r="U68" s="22"/>
      <c r="V68" s="80" t="str">
        <f t="shared" si="4"/>
        <v/>
      </c>
    </row>
    <row r="69" spans="5:22">
      <c r="E69" s="81">
        <v>62</v>
      </c>
      <c r="F69" s="22"/>
      <c r="G69" s="80" t="str">
        <f t="shared" si="2"/>
        <v/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22"/>
      <c r="U69" s="22"/>
      <c r="V69" s="80" t="str">
        <f t="shared" si="4"/>
        <v/>
      </c>
    </row>
    <row r="70" spans="5:22">
      <c r="E70" s="81">
        <v>63</v>
      </c>
      <c r="F70" s="22"/>
      <c r="G70" s="80" t="str">
        <f t="shared" si="2"/>
        <v/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22"/>
      <c r="U70" s="22"/>
      <c r="V70" s="80" t="str">
        <f t="shared" si="4"/>
        <v/>
      </c>
    </row>
    <row r="71" spans="5:22">
      <c r="E71" s="81">
        <v>64</v>
      </c>
      <c r="F71" s="22"/>
      <c r="G71" s="80" t="str">
        <f t="shared" si="2"/>
        <v/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22"/>
      <c r="U71" s="22"/>
      <c r="V71" s="80" t="str">
        <f t="shared" si="4"/>
        <v/>
      </c>
    </row>
    <row r="72" spans="5:22">
      <c r="E72" s="81">
        <v>65</v>
      </c>
      <c r="F72" s="22"/>
      <c r="G72" s="80" t="str">
        <f t="shared" si="2"/>
        <v/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22"/>
      <c r="U72" s="22"/>
      <c r="V72" s="80" t="str">
        <f t="shared" ref="V72:V82" si="5">IF(F72&lt;&gt;"",SUM(H72:S72),"")</f>
        <v/>
      </c>
    </row>
    <row r="73" spans="5:22">
      <c r="E73" s="81">
        <v>66</v>
      </c>
      <c r="F73" s="22"/>
      <c r="G73" s="80" t="str">
        <f t="shared" ref="G73:G82" si="6">IF(F73&lt;&gt;"",COUNT(H73:S73),"")</f>
        <v/>
      </c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22"/>
      <c r="U73" s="22"/>
      <c r="V73" s="80" t="str">
        <f t="shared" si="5"/>
        <v/>
      </c>
    </row>
    <row r="74" spans="5:22">
      <c r="E74" s="81">
        <v>67</v>
      </c>
      <c r="F74" s="22"/>
      <c r="G74" s="80" t="str">
        <f t="shared" si="6"/>
        <v/>
      </c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22"/>
      <c r="U74" s="22"/>
      <c r="V74" s="80" t="str">
        <f t="shared" si="5"/>
        <v/>
      </c>
    </row>
    <row r="75" spans="5:22">
      <c r="E75" s="81">
        <v>68</v>
      </c>
      <c r="F75" s="22"/>
      <c r="G75" s="80" t="str">
        <f t="shared" si="6"/>
        <v/>
      </c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22"/>
      <c r="U75" s="22"/>
      <c r="V75" s="80" t="str">
        <f t="shared" si="5"/>
        <v/>
      </c>
    </row>
    <row r="76" spans="5:22">
      <c r="E76" s="81">
        <v>69</v>
      </c>
      <c r="F76" s="22"/>
      <c r="G76" s="80" t="str">
        <f t="shared" si="6"/>
        <v/>
      </c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22"/>
      <c r="U76" s="22"/>
      <c r="V76" s="80" t="str">
        <f t="shared" si="5"/>
        <v/>
      </c>
    </row>
    <row r="77" spans="5:22">
      <c r="E77" s="81">
        <v>70</v>
      </c>
      <c r="F77" s="22"/>
      <c r="G77" s="80" t="str">
        <f t="shared" si="6"/>
        <v/>
      </c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22"/>
      <c r="U77" s="22"/>
      <c r="V77" s="80" t="str">
        <f t="shared" si="5"/>
        <v/>
      </c>
    </row>
    <row r="78" spans="5:22">
      <c r="E78" s="81">
        <v>71</v>
      </c>
      <c r="F78" s="22"/>
      <c r="G78" s="80" t="str">
        <f t="shared" si="6"/>
        <v/>
      </c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22"/>
      <c r="U78" s="22"/>
      <c r="V78" s="80" t="str">
        <f t="shared" si="5"/>
        <v/>
      </c>
    </row>
    <row r="79" spans="5:22">
      <c r="E79" s="81">
        <v>72</v>
      </c>
      <c r="F79" s="22"/>
      <c r="G79" s="80" t="str">
        <f t="shared" si="6"/>
        <v/>
      </c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22"/>
      <c r="U79" s="22"/>
      <c r="V79" s="80" t="str">
        <f t="shared" si="5"/>
        <v/>
      </c>
    </row>
    <row r="80" spans="5:22">
      <c r="E80" s="81">
        <v>73</v>
      </c>
      <c r="F80" s="22"/>
      <c r="G80" s="80" t="str">
        <f t="shared" si="6"/>
        <v/>
      </c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22"/>
      <c r="U80" s="22"/>
      <c r="V80" s="80" t="str">
        <f t="shared" si="5"/>
        <v/>
      </c>
    </row>
    <row r="81" spans="5:22">
      <c r="E81" s="81">
        <v>74</v>
      </c>
      <c r="F81" s="22"/>
      <c r="G81" s="80" t="str">
        <f t="shared" si="6"/>
        <v/>
      </c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22"/>
      <c r="U81" s="22"/>
      <c r="V81" s="80" t="str">
        <f t="shared" si="5"/>
        <v/>
      </c>
    </row>
    <row r="82" spans="5:22">
      <c r="E82" s="81">
        <v>75</v>
      </c>
      <c r="F82" s="22"/>
      <c r="G82" s="80" t="str">
        <f t="shared" si="6"/>
        <v/>
      </c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22"/>
      <c r="U82" s="22"/>
      <c r="V82" s="80" t="str">
        <f t="shared" si="5"/>
        <v/>
      </c>
    </row>
  </sheetData>
  <sortState xmlns:xlrd2="http://schemas.microsoft.com/office/spreadsheetml/2017/richdata2" ref="F8:V31">
    <sortCondition descending="1" ref="V8"/>
    <sortCondition descending="1" ref="T8"/>
  </sortState>
  <mergeCells count="3">
    <mergeCell ref="E6:E7"/>
    <mergeCell ref="F6:F7"/>
    <mergeCell ref="T6:V6"/>
  </mergeCells>
  <phoneticPr fontId="7" type="noConversion"/>
  <conditionalFormatting sqref="E8:V82">
    <cfRule type="expression" dxfId="2" priority="7">
      <formula>$F8&lt;&gt;""</formula>
    </cfRule>
  </conditionalFormatting>
  <conditionalFormatting sqref="E8:E82">
    <cfRule type="expression" dxfId="1" priority="8">
      <formula>$F8&lt;&gt;""</formula>
    </cfRule>
  </conditionalFormatting>
  <conditionalFormatting sqref="H8:U82">
    <cfRule type="expression" dxfId="0" priority="1">
      <formula>H8=MAX($H$8:$H$82)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invoer_wissen">
                <anchor moveWithCells="1" sizeWithCells="1">
                  <from>
                    <xdr:col>23</xdr:col>
                    <xdr:colOff>60960</xdr:colOff>
                    <xdr:row>6</xdr:row>
                    <xdr:rowOff>137160</xdr:rowOff>
                  </from>
                  <to>
                    <xdr:col>25</xdr:col>
                    <xdr:colOff>76200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F9D2B-C5C8-4DC3-AD9D-3EDD13A64388}">
  <sheetPr codeName="Blad4"/>
  <dimension ref="A1:V621"/>
  <sheetViews>
    <sheetView workbookViewId="0">
      <selection activeCell="V6" sqref="V6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 customWidth="1"/>
    <col min="6" max="18" width="9.109375" style="1" customWidth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 customWidth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46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20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>
        <v>12</v>
      </c>
      <c r="E6" s="21">
        <v>1</v>
      </c>
      <c r="F6" s="153" t="str">
        <f>IFERROR(VLOOKUP(D6,Deelnemers!$D$6:$E$68,2,FALSE),"")</f>
        <v>Evert Hoefnagel</v>
      </c>
      <c r="G6" s="153"/>
      <c r="H6" s="23" t="s">
        <v>51</v>
      </c>
      <c r="I6" s="23" t="s">
        <v>51</v>
      </c>
      <c r="J6" s="23" t="s">
        <v>51</v>
      </c>
      <c r="K6" s="25"/>
      <c r="L6" s="27">
        <f>IF(H6="X",8,IF(H6="0",0,""))</f>
        <v>8</v>
      </c>
      <c r="M6" s="27">
        <f>IF(I6="X",2,IF(I6="0",0,""))</f>
        <v>2</v>
      </c>
      <c r="N6" s="27">
        <f>IF(J6="X",3,IF(J6="0",0,""))</f>
        <v>3</v>
      </c>
      <c r="O6" s="25"/>
      <c r="P6" s="161">
        <f>+L77</f>
        <v>192</v>
      </c>
      <c r="Q6" s="161">
        <f>+M77</f>
        <v>48</v>
      </c>
      <c r="R6" s="161">
        <f>+N77</f>
        <v>72</v>
      </c>
      <c r="S6" s="25"/>
      <c r="T6" s="25"/>
      <c r="U6" s="25"/>
      <c r="V6" s="22"/>
    </row>
    <row r="7" spans="1:22" ht="12" customHeight="1">
      <c r="D7" s="6">
        <v>23</v>
      </c>
      <c r="E7" s="21">
        <v>2</v>
      </c>
      <c r="F7" s="153" t="str">
        <f>IFERROR(VLOOKUP(D7,Deelnemers!$D$6:$E$68,2,FALSE),"")</f>
        <v>Jurgen van Rijswijk</v>
      </c>
      <c r="G7" s="153"/>
      <c r="H7" s="23" t="s">
        <v>51</v>
      </c>
      <c r="I7" s="23" t="s">
        <v>51</v>
      </c>
      <c r="J7" s="23" t="s">
        <v>51</v>
      </c>
      <c r="K7" s="25"/>
      <c r="L7" s="27">
        <f t="shared" ref="L7:L70" si="0">IF(H7="X",8,IF(H7="0",0,""))</f>
        <v>8</v>
      </c>
      <c r="M7" s="27">
        <f t="shared" ref="M7:M70" si="1">IF(I7="X",2,IF(I7="0",0,""))</f>
        <v>2</v>
      </c>
      <c r="N7" s="27">
        <f t="shared" ref="N7:N70" si="2">IF(J7="X",3,IF(J7="0",0,""))</f>
        <v>3</v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>
        <v>22</v>
      </c>
      <c r="E8" s="21">
        <v>3</v>
      </c>
      <c r="F8" s="153" t="str">
        <f>IFERROR(VLOOKUP(D8,Deelnemers!$D$6:$E$68,2,FALSE),"")</f>
        <v>Jo Brobbel</v>
      </c>
      <c r="G8" s="153"/>
      <c r="H8" s="23" t="s">
        <v>51</v>
      </c>
      <c r="I8" s="23" t="s">
        <v>51</v>
      </c>
      <c r="J8" s="23" t="s">
        <v>51</v>
      </c>
      <c r="K8" s="25"/>
      <c r="L8" s="27">
        <f t="shared" si="0"/>
        <v>8</v>
      </c>
      <c r="M8" s="27">
        <f t="shared" si="1"/>
        <v>2</v>
      </c>
      <c r="N8" s="27">
        <f t="shared" si="2"/>
        <v>3</v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>
        <v>15</v>
      </c>
      <c r="E9" s="21">
        <v>4</v>
      </c>
      <c r="F9" s="153" t="str">
        <f>IFERROR(VLOOKUP(D9,Deelnemers!$D$6:$E$68,2,FALSE),"")</f>
        <v>Gerrit van den Akker</v>
      </c>
      <c r="G9" s="153"/>
      <c r="H9" s="23" t="s">
        <v>51</v>
      </c>
      <c r="I9" s="23" t="s">
        <v>51</v>
      </c>
      <c r="J9" s="23" t="s">
        <v>51</v>
      </c>
      <c r="K9" s="25"/>
      <c r="L9" s="27">
        <f t="shared" si="0"/>
        <v>8</v>
      </c>
      <c r="M9" s="27">
        <f t="shared" si="1"/>
        <v>2</v>
      </c>
      <c r="N9" s="27">
        <f t="shared" si="2"/>
        <v>3</v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>
        <v>34</v>
      </c>
      <c r="E10" s="21">
        <v>5</v>
      </c>
      <c r="F10" s="153" t="str">
        <f>IFERROR(VLOOKUP(D10,Deelnemers!$D$6:$E$68,2,FALSE),"")</f>
        <v>Robert de Bruin</v>
      </c>
      <c r="G10" s="153"/>
      <c r="H10" s="23" t="s">
        <v>51</v>
      </c>
      <c r="I10" s="23" t="s">
        <v>51</v>
      </c>
      <c r="J10" s="23" t="s">
        <v>51</v>
      </c>
      <c r="K10" s="25"/>
      <c r="L10" s="27">
        <f t="shared" si="0"/>
        <v>8</v>
      </c>
      <c r="M10" s="27">
        <f t="shared" si="1"/>
        <v>2</v>
      </c>
      <c r="N10" s="27">
        <f t="shared" si="2"/>
        <v>3</v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>
        <v>17</v>
      </c>
      <c r="E11" s="21">
        <v>6</v>
      </c>
      <c r="F11" s="153" t="str">
        <f>IFERROR(VLOOKUP(D11,Deelnemers!$D$6:$E$68,2,FALSE),"")</f>
        <v>Jan Kom</v>
      </c>
      <c r="G11" s="153"/>
      <c r="H11" s="23" t="s">
        <v>51</v>
      </c>
      <c r="I11" s="23" t="s">
        <v>51</v>
      </c>
      <c r="J11" s="23" t="s">
        <v>51</v>
      </c>
      <c r="K11" s="25"/>
      <c r="L11" s="27">
        <f t="shared" si="0"/>
        <v>8</v>
      </c>
      <c r="M11" s="27">
        <f t="shared" si="1"/>
        <v>2</v>
      </c>
      <c r="N11" s="27">
        <f t="shared" si="2"/>
        <v>3</v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>
        <v>31</v>
      </c>
      <c r="E12" s="21">
        <v>7</v>
      </c>
      <c r="F12" s="153" t="str">
        <f>IFERROR(VLOOKUP(D12,Deelnemers!$D$6:$E$68,2,FALSE),"")</f>
        <v>Rick van Eden</v>
      </c>
      <c r="G12" s="153"/>
      <c r="H12" s="23" t="s">
        <v>51</v>
      </c>
      <c r="I12" s="23" t="s">
        <v>51</v>
      </c>
      <c r="J12" s="23" t="s">
        <v>51</v>
      </c>
      <c r="K12" s="25"/>
      <c r="L12" s="27">
        <f t="shared" si="0"/>
        <v>8</v>
      </c>
      <c r="M12" s="27">
        <f t="shared" si="1"/>
        <v>2</v>
      </c>
      <c r="N12" s="27">
        <f t="shared" si="2"/>
        <v>3</v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>
        <v>35</v>
      </c>
      <c r="E13" s="21">
        <v>8</v>
      </c>
      <c r="F13" s="153" t="str">
        <f>IFERROR(VLOOKUP(D13,Deelnemers!$D$6:$E$68,2,FALSE),"")</f>
        <v>Roel Theunisse</v>
      </c>
      <c r="G13" s="153"/>
      <c r="H13" s="23" t="s">
        <v>51</v>
      </c>
      <c r="I13" s="23" t="s">
        <v>51</v>
      </c>
      <c r="J13" s="23" t="s">
        <v>51</v>
      </c>
      <c r="K13" s="25"/>
      <c r="L13" s="27">
        <f t="shared" si="0"/>
        <v>8</v>
      </c>
      <c r="M13" s="27">
        <f t="shared" si="1"/>
        <v>2</v>
      </c>
      <c r="N13" s="27">
        <f t="shared" si="2"/>
        <v>3</v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>
        <v>1</v>
      </c>
      <c r="E14" s="21">
        <v>9</v>
      </c>
      <c r="F14" s="153" t="str">
        <f>IFERROR(VLOOKUP(D14,Deelnemers!$D$6:$E$68,2,FALSE),"")</f>
        <v>ikke</v>
      </c>
      <c r="G14" s="153"/>
      <c r="H14" s="23" t="s">
        <v>51</v>
      </c>
      <c r="I14" s="23" t="s">
        <v>51</v>
      </c>
      <c r="J14" s="23" t="s">
        <v>51</v>
      </c>
      <c r="K14" s="25"/>
      <c r="L14" s="27">
        <f t="shared" si="0"/>
        <v>8</v>
      </c>
      <c r="M14" s="27">
        <f t="shared" si="1"/>
        <v>2</v>
      </c>
      <c r="N14" s="27">
        <f t="shared" si="2"/>
        <v>3</v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>
        <v>16</v>
      </c>
      <c r="E15" s="21">
        <v>10</v>
      </c>
      <c r="F15" s="153" t="str">
        <f>IFERROR(VLOOKUP(D15,Deelnemers!$D$6:$E$68,2,FALSE),"")</f>
        <v>Hugo Poldervaart</v>
      </c>
      <c r="G15" s="153"/>
      <c r="H15" s="23" t="s">
        <v>51</v>
      </c>
      <c r="I15" s="23" t="s">
        <v>51</v>
      </c>
      <c r="J15" s="23" t="s">
        <v>51</v>
      </c>
      <c r="K15" s="25"/>
      <c r="L15" s="27">
        <f t="shared" si="0"/>
        <v>8</v>
      </c>
      <c r="M15" s="27">
        <f t="shared" si="1"/>
        <v>2</v>
      </c>
      <c r="N15" s="27">
        <f t="shared" si="2"/>
        <v>3</v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>
        <v>24</v>
      </c>
      <c r="E16" s="21">
        <v>11</v>
      </c>
      <c r="F16" s="153" t="str">
        <f>IFERROR(VLOOKUP(D16,Deelnemers!$D$6:$E$68,2,FALSE),"")</f>
        <v>Lennart de Bruin</v>
      </c>
      <c r="G16" s="153"/>
      <c r="H16" s="23" t="s">
        <v>51</v>
      </c>
      <c r="I16" s="23" t="s">
        <v>51</v>
      </c>
      <c r="J16" s="23" t="s">
        <v>51</v>
      </c>
      <c r="K16" s="25"/>
      <c r="L16" s="27">
        <f t="shared" si="0"/>
        <v>8</v>
      </c>
      <c r="M16" s="27">
        <f t="shared" si="1"/>
        <v>2</v>
      </c>
      <c r="N16" s="27">
        <f t="shared" si="2"/>
        <v>3</v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>
        <v>38</v>
      </c>
      <c r="E17" s="21">
        <v>12</v>
      </c>
      <c r="F17" s="153" t="str">
        <f>IFERROR(VLOOKUP(D17,Deelnemers!$D$6:$E$68,2,FALSE),"")</f>
        <v>Theo vd Broek</v>
      </c>
      <c r="G17" s="153"/>
      <c r="H17" s="23" t="s">
        <v>51</v>
      </c>
      <c r="I17" s="23" t="s">
        <v>51</v>
      </c>
      <c r="J17" s="23" t="s">
        <v>51</v>
      </c>
      <c r="K17" s="25"/>
      <c r="L17" s="27">
        <f t="shared" si="0"/>
        <v>8</v>
      </c>
      <c r="M17" s="27">
        <f t="shared" si="1"/>
        <v>2</v>
      </c>
      <c r="N17" s="27">
        <f t="shared" si="2"/>
        <v>3</v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>
        <v>2</v>
      </c>
      <c r="E18" s="21">
        <v>13</v>
      </c>
      <c r="F18" s="153" t="str">
        <f>IFERROR(VLOOKUP(D18,Deelnemers!$D$6:$E$68,2,FALSE),"")</f>
        <v>Arco de Bruin</v>
      </c>
      <c r="G18" s="153"/>
      <c r="H18" s="23" t="s">
        <v>51</v>
      </c>
      <c r="I18" s="23" t="s">
        <v>51</v>
      </c>
      <c r="J18" s="23" t="s">
        <v>51</v>
      </c>
      <c r="K18" s="25"/>
      <c r="L18" s="27">
        <f t="shared" si="0"/>
        <v>8</v>
      </c>
      <c r="M18" s="27">
        <f t="shared" si="1"/>
        <v>2</v>
      </c>
      <c r="N18" s="27">
        <f t="shared" si="2"/>
        <v>3</v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>
        <v>9</v>
      </c>
      <c r="E19" s="21">
        <v>14</v>
      </c>
      <c r="F19" s="153" t="str">
        <f>IFERROR(VLOOKUP(D19,Deelnemers!$D$6:$E$68,2,FALSE),"")</f>
        <v>Dirk Uil</v>
      </c>
      <c r="G19" s="153"/>
      <c r="H19" s="23" t="s">
        <v>51</v>
      </c>
      <c r="I19" s="23" t="s">
        <v>51</v>
      </c>
      <c r="J19" s="23" t="s">
        <v>51</v>
      </c>
      <c r="K19" s="25"/>
      <c r="L19" s="27">
        <f t="shared" si="0"/>
        <v>8</v>
      </c>
      <c r="M19" s="27">
        <f t="shared" si="1"/>
        <v>2</v>
      </c>
      <c r="N19" s="27">
        <f t="shared" si="2"/>
        <v>3</v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>
        <v>25</v>
      </c>
      <c r="E20" s="21">
        <v>15</v>
      </c>
      <c r="F20" s="153" t="str">
        <f>IFERROR(VLOOKUP(D20,Deelnemers!$D$6:$E$68,2,FALSE),"")</f>
        <v>Leo Breugel</v>
      </c>
      <c r="G20" s="153"/>
      <c r="H20" s="23" t="s">
        <v>51</v>
      </c>
      <c r="I20" s="23" t="s">
        <v>51</v>
      </c>
      <c r="J20" s="23" t="s">
        <v>51</v>
      </c>
      <c r="K20" s="25"/>
      <c r="L20" s="27">
        <f t="shared" si="0"/>
        <v>8</v>
      </c>
      <c r="M20" s="27">
        <f t="shared" si="1"/>
        <v>2</v>
      </c>
      <c r="N20" s="27">
        <f t="shared" si="2"/>
        <v>3</v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>
        <v>6</v>
      </c>
      <c r="E21" s="21">
        <v>16</v>
      </c>
      <c r="F21" s="153" t="str">
        <f>IFERROR(VLOOKUP(D21,Deelnemers!$D$6:$E$68,2,FALSE),"")</f>
        <v>Charles Laboure</v>
      </c>
      <c r="G21" s="153"/>
      <c r="H21" s="23" t="s">
        <v>51</v>
      </c>
      <c r="I21" s="23" t="s">
        <v>51</v>
      </c>
      <c r="J21" s="23" t="s">
        <v>51</v>
      </c>
      <c r="K21" s="25"/>
      <c r="L21" s="27">
        <f t="shared" si="0"/>
        <v>8</v>
      </c>
      <c r="M21" s="27">
        <f t="shared" si="1"/>
        <v>2</v>
      </c>
      <c r="N21" s="27">
        <f t="shared" si="2"/>
        <v>3</v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>
        <v>30</v>
      </c>
      <c r="E22" s="21">
        <v>17</v>
      </c>
      <c r="F22" s="153" t="str">
        <f>IFERROR(VLOOKUP(D22,Deelnemers!$D$6:$E$68,2,FALSE),"")</f>
        <v>Patrick Huf</v>
      </c>
      <c r="G22" s="153"/>
      <c r="H22" s="23" t="s">
        <v>51</v>
      </c>
      <c r="I22" s="23" t="s">
        <v>51</v>
      </c>
      <c r="J22" s="23" t="s">
        <v>51</v>
      </c>
      <c r="K22" s="25"/>
      <c r="L22" s="27">
        <f t="shared" si="0"/>
        <v>8</v>
      </c>
      <c r="M22" s="27">
        <f t="shared" si="1"/>
        <v>2</v>
      </c>
      <c r="N22" s="27">
        <f t="shared" si="2"/>
        <v>3</v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>
        <v>20</v>
      </c>
      <c r="E23" s="21">
        <v>18</v>
      </c>
      <c r="F23" s="153" t="str">
        <f>IFERROR(VLOOKUP(D23,Deelnemers!$D$6:$E$68,2,FALSE),"")</f>
        <v>Jeroen Nieuwenbroek</v>
      </c>
      <c r="G23" s="153"/>
      <c r="H23" s="23" t="s">
        <v>51</v>
      </c>
      <c r="I23" s="23" t="s">
        <v>51</v>
      </c>
      <c r="J23" s="23" t="s">
        <v>51</v>
      </c>
      <c r="K23" s="25"/>
      <c r="L23" s="27">
        <f t="shared" si="0"/>
        <v>8</v>
      </c>
      <c r="M23" s="27">
        <f t="shared" si="1"/>
        <v>2</v>
      </c>
      <c r="N23" s="27">
        <f t="shared" si="2"/>
        <v>3</v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>
        <v>13</v>
      </c>
      <c r="E24" s="21">
        <v>19</v>
      </c>
      <c r="F24" s="153" t="str">
        <f>IFERROR(VLOOKUP(D24,Deelnemers!$D$6:$E$68,2,FALSE),"")</f>
        <v>Filip Galens</v>
      </c>
      <c r="G24" s="153"/>
      <c r="H24" s="23" t="s">
        <v>51</v>
      </c>
      <c r="I24" s="23" t="s">
        <v>51</v>
      </c>
      <c r="J24" s="23" t="s">
        <v>51</v>
      </c>
      <c r="K24" s="25"/>
      <c r="L24" s="27">
        <f t="shared" si="0"/>
        <v>8</v>
      </c>
      <c r="M24" s="27">
        <f t="shared" si="1"/>
        <v>2</v>
      </c>
      <c r="N24" s="27">
        <f t="shared" si="2"/>
        <v>3</v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>
        <v>10</v>
      </c>
      <c r="E25" s="21">
        <v>20</v>
      </c>
      <c r="F25" s="153" t="str">
        <f>IFERROR(VLOOKUP(D25,Deelnemers!$D$6:$E$68,2,FALSE),"")</f>
        <v>Eef hoek</v>
      </c>
      <c r="G25" s="153"/>
      <c r="H25" s="23" t="s">
        <v>51</v>
      </c>
      <c r="I25" s="23" t="s">
        <v>51</v>
      </c>
      <c r="J25" s="23" t="s">
        <v>51</v>
      </c>
      <c r="K25" s="25"/>
      <c r="L25" s="27">
        <f t="shared" si="0"/>
        <v>8</v>
      </c>
      <c r="M25" s="27">
        <f t="shared" si="1"/>
        <v>2</v>
      </c>
      <c r="N25" s="27">
        <f t="shared" si="2"/>
        <v>3</v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>
        <v>32</v>
      </c>
      <c r="E26" s="21">
        <v>21</v>
      </c>
      <c r="F26" s="153" t="str">
        <f>IFERROR(VLOOKUP(D26,Deelnemers!$D$6:$E$68,2,FALSE),"")</f>
        <v>Rinus van Rutten</v>
      </c>
      <c r="G26" s="153"/>
      <c r="H26" s="23" t="s">
        <v>51</v>
      </c>
      <c r="I26" s="23" t="s">
        <v>51</v>
      </c>
      <c r="J26" s="23" t="s">
        <v>51</v>
      </c>
      <c r="K26" s="25"/>
      <c r="L26" s="27">
        <f t="shared" si="0"/>
        <v>8</v>
      </c>
      <c r="M26" s="27">
        <f t="shared" si="1"/>
        <v>2</v>
      </c>
      <c r="N26" s="27">
        <f t="shared" si="2"/>
        <v>3</v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>
        <v>39</v>
      </c>
      <c r="E27" s="21">
        <v>22</v>
      </c>
      <c r="F27" s="153" t="str">
        <f>IFERROR(VLOOKUP(D27,Deelnemers!$D$6:$E$68,2,FALSE),"")</f>
        <v>Wieb van de Linden</v>
      </c>
      <c r="G27" s="153"/>
      <c r="H27" s="23" t="s">
        <v>51</v>
      </c>
      <c r="I27" s="23" t="s">
        <v>51</v>
      </c>
      <c r="J27" s="23" t="s">
        <v>51</v>
      </c>
      <c r="K27" s="25"/>
      <c r="L27" s="27">
        <f t="shared" si="0"/>
        <v>8</v>
      </c>
      <c r="M27" s="27">
        <f t="shared" si="1"/>
        <v>2</v>
      </c>
      <c r="N27" s="27">
        <f t="shared" si="2"/>
        <v>3</v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>
        <v>8</v>
      </c>
      <c r="E28" s="21">
        <v>23</v>
      </c>
      <c r="F28" s="153" t="str">
        <f>IFERROR(VLOOKUP(D28,Deelnemers!$D$6:$E$68,2,FALSE),"")</f>
        <v>Dirk Dierckx</v>
      </c>
      <c r="G28" s="153"/>
      <c r="H28" s="23" t="s">
        <v>51</v>
      </c>
      <c r="I28" s="23" t="s">
        <v>51</v>
      </c>
      <c r="J28" s="23" t="s">
        <v>51</v>
      </c>
      <c r="K28" s="25"/>
      <c r="L28" s="27">
        <f t="shared" si="0"/>
        <v>8</v>
      </c>
      <c r="M28" s="27">
        <f t="shared" si="1"/>
        <v>2</v>
      </c>
      <c r="N28" s="27">
        <f t="shared" si="2"/>
        <v>3</v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>
        <v>18</v>
      </c>
      <c r="E29" s="21">
        <v>24</v>
      </c>
      <c r="F29" s="153" t="str">
        <f>IFERROR(VLOOKUP(D29,Deelnemers!$D$6:$E$68,2,FALSE),"")</f>
        <v>Jan Punselie</v>
      </c>
      <c r="G29" s="153"/>
      <c r="H29" s="23" t="s">
        <v>51</v>
      </c>
      <c r="I29" s="23" t="s">
        <v>51</v>
      </c>
      <c r="J29" s="23" t="s">
        <v>51</v>
      </c>
      <c r="K29" s="25"/>
      <c r="L29" s="27">
        <f t="shared" si="0"/>
        <v>8</v>
      </c>
      <c r="M29" s="27">
        <f t="shared" si="1"/>
        <v>2</v>
      </c>
      <c r="N29" s="27">
        <f t="shared" si="2"/>
        <v>3</v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192</v>
      </c>
      <c r="M77" s="26">
        <f t="shared" ref="M77:N77" si="6">SUM(M6:M75)</f>
        <v>48</v>
      </c>
      <c r="N77" s="26">
        <f t="shared" si="6"/>
        <v>72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P6:P7"/>
    <mergeCell ref="Q6:Q7"/>
    <mergeCell ref="R6:R7"/>
    <mergeCell ref="F71:G71"/>
    <mergeCell ref="F72:G72"/>
    <mergeCell ref="F61:G61"/>
    <mergeCell ref="F62:G62"/>
    <mergeCell ref="F63:G63"/>
    <mergeCell ref="F64:G64"/>
    <mergeCell ref="F65:G65"/>
    <mergeCell ref="F56:G56"/>
    <mergeCell ref="F57:G57"/>
    <mergeCell ref="F58:G58"/>
    <mergeCell ref="F59:G59"/>
    <mergeCell ref="F60:G60"/>
    <mergeCell ref="F51:G51"/>
    <mergeCell ref="F73:G73"/>
    <mergeCell ref="F74:G74"/>
    <mergeCell ref="F75:G75"/>
    <mergeCell ref="F66:G66"/>
    <mergeCell ref="F67:G67"/>
    <mergeCell ref="F68:G68"/>
    <mergeCell ref="F69:G69"/>
    <mergeCell ref="F70:G70"/>
    <mergeCell ref="F52:G52"/>
    <mergeCell ref="F53:G53"/>
    <mergeCell ref="F54:G54"/>
    <mergeCell ref="F55:G55"/>
    <mergeCell ref="F46:G46"/>
    <mergeCell ref="F47:G47"/>
    <mergeCell ref="F48:G48"/>
    <mergeCell ref="F49:G49"/>
    <mergeCell ref="F50:G50"/>
    <mergeCell ref="F16:G16"/>
    <mergeCell ref="D2:F3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45:G45"/>
    <mergeCell ref="H2:I3"/>
    <mergeCell ref="F5:G5"/>
    <mergeCell ref="F35:G35"/>
    <mergeCell ref="F36:G36"/>
    <mergeCell ref="F37:G37"/>
    <mergeCell ref="F38:G38"/>
    <mergeCell ref="F39:G39"/>
    <mergeCell ref="F40:G40"/>
    <mergeCell ref="F29:G29"/>
    <mergeCell ref="F30:G30"/>
    <mergeCell ref="F31:G31"/>
    <mergeCell ref="F32:G32"/>
    <mergeCell ref="F33:G33"/>
    <mergeCell ref="F34:G34"/>
    <mergeCell ref="F23:G23"/>
    <mergeCell ref="K2:L3"/>
    <mergeCell ref="F41:G41"/>
    <mergeCell ref="F42:G42"/>
    <mergeCell ref="F43:G43"/>
    <mergeCell ref="F44:G44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F21:G21"/>
    <mergeCell ref="F22:G22"/>
  </mergeCells>
  <phoneticPr fontId="7" type="noConversion"/>
  <hyperlinks>
    <hyperlink ref="D2:F3" location="Menu!A1" display="Menu" xr:uid="{E8F72FC1-6BCE-44E2-9800-134A5073C99B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59349-7574-4577-A14A-D0A4DAB9E9A3}">
  <sheetPr codeName="Blad5"/>
  <dimension ref="A1:AC621"/>
  <sheetViews>
    <sheetView workbookViewId="0"/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47" t="s">
        <v>47</v>
      </c>
      <c r="F5" s="76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75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75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75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75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75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75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75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75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75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75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75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75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75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75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75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75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75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75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75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75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75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75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75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75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75" t="str">
        <f>+'IN-W1'!F30:G30</f>
        <v/>
      </c>
      <c r="G30" s="51"/>
      <c r="H30" s="51"/>
      <c r="I30" s="51"/>
      <c r="J30" s="51"/>
      <c r="K30" s="52" t="str">
        <f t="shared" ref="K30:K70" si="6">IF(G30="X",8,IF(G30="0",0,""))</f>
        <v/>
      </c>
      <c r="L30" s="52" t="str">
        <f t="shared" ref="L30:L70" si="7">IF(H30="X",2,IF(H30="0",0,""))</f>
        <v/>
      </c>
      <c r="M30" s="52" t="str">
        <f t="shared" ref="M30:M70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75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75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75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75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75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75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75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75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75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75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75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75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75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75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75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75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75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75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75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75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75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75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75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75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75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75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75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75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75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75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75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75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75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75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75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75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75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75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75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75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75" t="str">
        <f>IFERROR(VLOOKUP(D71,Deelnemers!$D$6:$E$68,2,FALSE),"")</f>
        <v/>
      </c>
      <c r="G71" s="51"/>
      <c r="H71" s="51"/>
      <c r="I71" s="51"/>
      <c r="J71" s="53"/>
      <c r="K71" s="52" t="str">
        <f t="shared" ref="K71:K75" si="9">IF(G71="X",8,IF(G71="0",0,""))</f>
        <v/>
      </c>
      <c r="L71" s="52" t="str">
        <f t="shared" ref="L71:L75" si="10">IF(H71="X",2,IF(H71="0",0,""))</f>
        <v/>
      </c>
      <c r="M71" s="52" t="str">
        <f t="shared" ref="M71:M75" si="11">IF(I71="X",3,IF(I71="0",0,""))</f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75" t="str">
        <f>IFERROR(VLOOKUP(D72,Deelnemers!$D$6:$E$68,2,FALSE),"")</f>
        <v/>
      </c>
      <c r="G72" s="51"/>
      <c r="H72" s="51"/>
      <c r="I72" s="51"/>
      <c r="J72" s="53"/>
      <c r="K72" s="52" t="str">
        <f t="shared" si="9"/>
        <v/>
      </c>
      <c r="L72" s="52" t="str">
        <f t="shared" si="10"/>
        <v/>
      </c>
      <c r="M72" s="52" t="str">
        <f t="shared" si="11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75" t="str">
        <f>IFERROR(VLOOKUP(D73,Deelnemers!$D$6:$E$68,2,FALSE),"")</f>
        <v/>
      </c>
      <c r="G73" s="51"/>
      <c r="H73" s="51"/>
      <c r="I73" s="51"/>
      <c r="J73" s="53"/>
      <c r="K73" s="52" t="str">
        <f t="shared" si="9"/>
        <v/>
      </c>
      <c r="L73" s="52" t="str">
        <f t="shared" si="10"/>
        <v/>
      </c>
      <c r="M73" s="52" t="str">
        <f t="shared" si="11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75" t="str">
        <f>IFERROR(VLOOKUP(D74,Deelnemers!$D$6:$E$68,2,FALSE),"")</f>
        <v/>
      </c>
      <c r="G74" s="51"/>
      <c r="H74" s="51"/>
      <c r="I74" s="51"/>
      <c r="J74" s="53"/>
      <c r="K74" s="52" t="str">
        <f t="shared" si="9"/>
        <v/>
      </c>
      <c r="L74" s="52" t="str">
        <f t="shared" si="10"/>
        <v/>
      </c>
      <c r="M74" s="52" t="str">
        <f t="shared" si="11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75" t="str">
        <f>IFERROR(VLOOKUP(D75,Deelnemers!$D$6:$E$68,2,FALSE),"")</f>
        <v/>
      </c>
      <c r="G75" s="51"/>
      <c r="H75" s="51"/>
      <c r="I75" s="51"/>
      <c r="J75" s="53"/>
      <c r="K75" s="52" t="str">
        <f t="shared" si="9"/>
        <v/>
      </c>
      <c r="L75" s="52" t="str">
        <f t="shared" si="10"/>
        <v/>
      </c>
      <c r="M75" s="52" t="str">
        <f t="shared" si="11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12">SUM(L6:L75)</f>
        <v>187</v>
      </c>
      <c r="M77" s="26">
        <f t="shared" si="12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sortState xmlns:xlrd2="http://schemas.microsoft.com/office/spreadsheetml/2017/richdata2" ref="F6:T29">
    <sortCondition descending="1" ref="S6"/>
    <sortCondition descending="1" ref="T6"/>
  </sortState>
  <phoneticPr fontId="7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F6496-24AD-44F8-A3B6-7DFAEDDC1DDE}">
  <sheetPr codeName="Blad6"/>
  <dimension ref="A1:V621"/>
  <sheetViews>
    <sheetView workbookViewId="0">
      <selection activeCell="I16" sqref="I16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52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20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>
        <v>1</v>
      </c>
      <c r="E6" s="21">
        <v>1</v>
      </c>
      <c r="F6" s="153"/>
      <c r="G6" s="153"/>
      <c r="H6" s="23" t="s">
        <v>51</v>
      </c>
      <c r="I6" s="23" t="s">
        <v>51</v>
      </c>
      <c r="J6" s="23" t="s">
        <v>51</v>
      </c>
      <c r="K6" s="25"/>
      <c r="L6" s="27">
        <f>IF(H6="X",8,IF(H6="0",0,""))</f>
        <v>8</v>
      </c>
      <c r="M6" s="27">
        <f>IF(I6="X",2,IF(I6="0",0,""))</f>
        <v>2</v>
      </c>
      <c r="N6" s="27">
        <f>IF(J6="X",3,IF(J6="0",0,""))</f>
        <v>3</v>
      </c>
      <c r="O6" s="25"/>
      <c r="P6" s="161">
        <f>+L77</f>
        <v>136</v>
      </c>
      <c r="Q6" s="161">
        <f>+M77</f>
        <v>34</v>
      </c>
      <c r="R6" s="161">
        <f>+N77</f>
        <v>51</v>
      </c>
      <c r="S6" s="25"/>
      <c r="T6" s="25"/>
      <c r="U6" s="25"/>
      <c r="V6" s="22"/>
    </row>
    <row r="7" spans="1:22" ht="12" customHeight="1">
      <c r="D7" s="6">
        <v>14</v>
      </c>
      <c r="E7" s="21">
        <v>2</v>
      </c>
      <c r="F7" s="153" t="str">
        <f>IFERROR(VLOOKUP(D7,Deelnemers!$D$6:$E$68,2,FALSE),"")</f>
        <v>Ger Grootendorst</v>
      </c>
      <c r="G7" s="153"/>
      <c r="H7" s="23" t="s">
        <v>51</v>
      </c>
      <c r="I7" s="23" t="s">
        <v>51</v>
      </c>
      <c r="J7" s="23" t="s">
        <v>51</v>
      </c>
      <c r="K7" s="25"/>
      <c r="L7" s="27">
        <f t="shared" ref="L7:L70" si="0">IF(H7="X",8,IF(H7="0",0,""))</f>
        <v>8</v>
      </c>
      <c r="M7" s="27">
        <f t="shared" ref="M7:M70" si="1">IF(I7="X",2,IF(I7="0",0,""))</f>
        <v>2</v>
      </c>
      <c r="N7" s="27">
        <f t="shared" ref="N7:N70" si="2">IF(J7="X",3,IF(J7="0",0,""))</f>
        <v>3</v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>
        <v>23</v>
      </c>
      <c r="E8" s="21">
        <v>3</v>
      </c>
      <c r="F8" s="153" t="str">
        <f>IFERROR(VLOOKUP(D8,Deelnemers!$D$6:$E$68,2,FALSE),"")</f>
        <v>Jurgen van Rijswijk</v>
      </c>
      <c r="G8" s="153"/>
      <c r="H8" s="23" t="s">
        <v>51</v>
      </c>
      <c r="I8" s="23" t="s">
        <v>51</v>
      </c>
      <c r="J8" s="23" t="s">
        <v>51</v>
      </c>
      <c r="K8" s="25"/>
      <c r="L8" s="27">
        <f t="shared" si="0"/>
        <v>8</v>
      </c>
      <c r="M8" s="27">
        <f t="shared" si="1"/>
        <v>2</v>
      </c>
      <c r="N8" s="27">
        <f t="shared" si="2"/>
        <v>3</v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>
        <v>12</v>
      </c>
      <c r="E9" s="21">
        <v>4</v>
      </c>
      <c r="F9" s="153" t="str">
        <f>IFERROR(VLOOKUP(D9,Deelnemers!$D$6:$E$68,2,FALSE),"")</f>
        <v>Evert Hoefnagel</v>
      </c>
      <c r="G9" s="153"/>
      <c r="H9" s="23" t="s">
        <v>51</v>
      </c>
      <c r="I9" s="23" t="s">
        <v>51</v>
      </c>
      <c r="J9" s="23" t="s">
        <v>51</v>
      </c>
      <c r="K9" s="25"/>
      <c r="L9" s="27">
        <f t="shared" si="0"/>
        <v>8</v>
      </c>
      <c r="M9" s="27">
        <f t="shared" si="1"/>
        <v>2</v>
      </c>
      <c r="N9" s="27">
        <f t="shared" si="2"/>
        <v>3</v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>
        <v>24</v>
      </c>
      <c r="E10" s="21">
        <v>5</v>
      </c>
      <c r="F10" s="153" t="str">
        <f>IFERROR(VLOOKUP(D10,Deelnemers!$D$6:$E$68,2,FALSE),"")</f>
        <v>Lennart de Bruin</v>
      </c>
      <c r="G10" s="153"/>
      <c r="H10" s="23" t="s">
        <v>51</v>
      </c>
      <c r="I10" s="23" t="s">
        <v>51</v>
      </c>
      <c r="J10" s="23" t="s">
        <v>51</v>
      </c>
      <c r="K10" s="25"/>
      <c r="L10" s="27">
        <f t="shared" si="0"/>
        <v>8</v>
      </c>
      <c r="M10" s="27">
        <f t="shared" si="1"/>
        <v>2</v>
      </c>
      <c r="N10" s="27">
        <f t="shared" si="2"/>
        <v>3</v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>
        <v>1</v>
      </c>
      <c r="E11" s="21">
        <v>6</v>
      </c>
      <c r="F11" s="153" t="str">
        <f>IFERROR(VLOOKUP(D11,Deelnemers!$D$6:$E$68,2,FALSE),"")</f>
        <v>ikke</v>
      </c>
      <c r="G11" s="153"/>
      <c r="H11" s="23" t="s">
        <v>51</v>
      </c>
      <c r="I11" s="23" t="s">
        <v>51</v>
      </c>
      <c r="J11" s="23" t="s">
        <v>51</v>
      </c>
      <c r="K11" s="25"/>
      <c r="L11" s="27">
        <f t="shared" si="0"/>
        <v>8</v>
      </c>
      <c r="M11" s="27">
        <f t="shared" si="1"/>
        <v>2</v>
      </c>
      <c r="N11" s="27">
        <f t="shared" si="2"/>
        <v>3</v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>
        <v>9</v>
      </c>
      <c r="E12" s="21">
        <v>7</v>
      </c>
      <c r="F12" s="153" t="str">
        <f>IFERROR(VLOOKUP(D12,Deelnemers!$D$6:$E$68,2,FALSE),"")</f>
        <v>Dirk Uil</v>
      </c>
      <c r="G12" s="153"/>
      <c r="H12" s="23" t="s">
        <v>51</v>
      </c>
      <c r="I12" s="23" t="s">
        <v>51</v>
      </c>
      <c r="J12" s="23" t="s">
        <v>51</v>
      </c>
      <c r="K12" s="25"/>
      <c r="L12" s="27">
        <f t="shared" si="0"/>
        <v>8</v>
      </c>
      <c r="M12" s="27">
        <f t="shared" si="1"/>
        <v>2</v>
      </c>
      <c r="N12" s="27">
        <f t="shared" si="2"/>
        <v>3</v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>
        <v>22</v>
      </c>
      <c r="E13" s="21">
        <v>8</v>
      </c>
      <c r="F13" s="153" t="str">
        <f>IFERROR(VLOOKUP(D13,Deelnemers!$D$6:$E$68,2,FALSE),"")</f>
        <v>Jo Brobbel</v>
      </c>
      <c r="G13" s="153"/>
      <c r="H13" s="23" t="s">
        <v>51</v>
      </c>
      <c r="I13" s="23" t="s">
        <v>51</v>
      </c>
      <c r="J13" s="23" t="s">
        <v>51</v>
      </c>
      <c r="K13" s="25"/>
      <c r="L13" s="27">
        <f t="shared" si="0"/>
        <v>8</v>
      </c>
      <c r="M13" s="27">
        <f t="shared" si="1"/>
        <v>2</v>
      </c>
      <c r="N13" s="27">
        <f t="shared" si="2"/>
        <v>3</v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>
        <v>39</v>
      </c>
      <c r="E14" s="21">
        <v>9</v>
      </c>
      <c r="F14" s="153" t="str">
        <f>IFERROR(VLOOKUP(D14,Deelnemers!$D$6:$E$68,2,FALSE),"")</f>
        <v>Wieb van de Linden</v>
      </c>
      <c r="G14" s="153"/>
      <c r="H14" s="23" t="s">
        <v>51</v>
      </c>
      <c r="I14" s="23" t="s">
        <v>51</v>
      </c>
      <c r="J14" s="23" t="s">
        <v>51</v>
      </c>
      <c r="K14" s="25"/>
      <c r="L14" s="27">
        <f t="shared" si="0"/>
        <v>8</v>
      </c>
      <c r="M14" s="27">
        <f t="shared" si="1"/>
        <v>2</v>
      </c>
      <c r="N14" s="27">
        <f t="shared" si="2"/>
        <v>3</v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>
        <v>28</v>
      </c>
      <c r="E15" s="21">
        <v>10</v>
      </c>
      <c r="F15" s="153" t="str">
        <f>IFERROR(VLOOKUP(D15,Deelnemers!$D$6:$E$68,2,FALSE),"")</f>
        <v>Mike Lubbers</v>
      </c>
      <c r="G15" s="153"/>
      <c r="H15" s="23" t="s">
        <v>51</v>
      </c>
      <c r="I15" s="23" t="s">
        <v>51</v>
      </c>
      <c r="J15" s="23" t="s">
        <v>51</v>
      </c>
      <c r="K15" s="25"/>
      <c r="L15" s="27">
        <f t="shared" si="0"/>
        <v>8</v>
      </c>
      <c r="M15" s="27">
        <f t="shared" si="1"/>
        <v>2</v>
      </c>
      <c r="N15" s="27">
        <f t="shared" si="2"/>
        <v>3</v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>
        <v>34</v>
      </c>
      <c r="E16" s="21">
        <v>11</v>
      </c>
      <c r="F16" s="153" t="str">
        <f>IFERROR(VLOOKUP(D16,Deelnemers!$D$6:$E$68,2,FALSE),"")</f>
        <v>Robert de Bruin</v>
      </c>
      <c r="G16" s="153"/>
      <c r="H16" s="23" t="s">
        <v>51</v>
      </c>
      <c r="I16" s="23" t="s">
        <v>51</v>
      </c>
      <c r="J16" s="23" t="s">
        <v>51</v>
      </c>
      <c r="K16" s="25"/>
      <c r="L16" s="27">
        <f t="shared" si="0"/>
        <v>8</v>
      </c>
      <c r="M16" s="27">
        <f t="shared" si="1"/>
        <v>2</v>
      </c>
      <c r="N16" s="27">
        <f t="shared" si="2"/>
        <v>3</v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>
        <v>35</v>
      </c>
      <c r="E17" s="21">
        <v>12</v>
      </c>
      <c r="F17" s="153" t="str">
        <f>IFERROR(VLOOKUP(D17,Deelnemers!$D$6:$E$68,2,FALSE),"")</f>
        <v>Roel Theunisse</v>
      </c>
      <c r="G17" s="153"/>
      <c r="H17" s="23" t="s">
        <v>51</v>
      </c>
      <c r="I17" s="23" t="s">
        <v>51</v>
      </c>
      <c r="J17" s="23" t="s">
        <v>51</v>
      </c>
      <c r="K17" s="25"/>
      <c r="L17" s="27">
        <f t="shared" si="0"/>
        <v>8</v>
      </c>
      <c r="M17" s="27">
        <f t="shared" si="1"/>
        <v>2</v>
      </c>
      <c r="N17" s="27">
        <f t="shared" si="2"/>
        <v>3</v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>
        <v>16</v>
      </c>
      <c r="E18" s="21">
        <v>13</v>
      </c>
      <c r="F18" s="153" t="str">
        <f>IFERROR(VLOOKUP(D18,Deelnemers!$D$6:$E$68,2,FALSE),"")</f>
        <v>Hugo Poldervaart</v>
      </c>
      <c r="G18" s="153"/>
      <c r="H18" s="23" t="s">
        <v>51</v>
      </c>
      <c r="I18" s="23" t="s">
        <v>51</v>
      </c>
      <c r="J18" s="23" t="s">
        <v>51</v>
      </c>
      <c r="K18" s="25"/>
      <c r="L18" s="27">
        <f t="shared" si="0"/>
        <v>8</v>
      </c>
      <c r="M18" s="27">
        <f t="shared" si="1"/>
        <v>2</v>
      </c>
      <c r="N18" s="27">
        <f t="shared" si="2"/>
        <v>3</v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>
        <v>17</v>
      </c>
      <c r="E19" s="21">
        <v>14</v>
      </c>
      <c r="F19" s="153" t="str">
        <f>IFERROR(VLOOKUP(D19,Deelnemers!$D$6:$E$68,2,FALSE),"")</f>
        <v>Jan Kom</v>
      </c>
      <c r="G19" s="153"/>
      <c r="H19" s="23" t="s">
        <v>51</v>
      </c>
      <c r="I19" s="23" t="s">
        <v>51</v>
      </c>
      <c r="J19" s="23" t="s">
        <v>51</v>
      </c>
      <c r="K19" s="25"/>
      <c r="L19" s="27">
        <f t="shared" si="0"/>
        <v>8</v>
      </c>
      <c r="M19" s="27">
        <f t="shared" si="1"/>
        <v>2</v>
      </c>
      <c r="N19" s="27">
        <f t="shared" si="2"/>
        <v>3</v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>
        <v>13</v>
      </c>
      <c r="E20" s="21">
        <v>15</v>
      </c>
      <c r="F20" s="153" t="str">
        <f>IFERROR(VLOOKUP(D20,Deelnemers!$D$6:$E$68,2,FALSE),"")</f>
        <v>Filip Galens</v>
      </c>
      <c r="G20" s="153"/>
      <c r="H20" s="23" t="s">
        <v>51</v>
      </c>
      <c r="I20" s="23" t="s">
        <v>51</v>
      </c>
      <c r="J20" s="23" t="s">
        <v>51</v>
      </c>
      <c r="K20" s="25"/>
      <c r="L20" s="27">
        <f t="shared" si="0"/>
        <v>8</v>
      </c>
      <c r="M20" s="27">
        <f t="shared" si="1"/>
        <v>2</v>
      </c>
      <c r="N20" s="27">
        <f t="shared" si="2"/>
        <v>3</v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>
        <v>2</v>
      </c>
      <c r="E21" s="21">
        <v>16</v>
      </c>
      <c r="F21" s="153" t="str">
        <f>IFERROR(VLOOKUP(D21,Deelnemers!$D$6:$E$68,2,FALSE),"")</f>
        <v>Arco de Bruin</v>
      </c>
      <c r="G21" s="153"/>
      <c r="H21" s="23" t="s">
        <v>51</v>
      </c>
      <c r="I21" s="23" t="s">
        <v>51</v>
      </c>
      <c r="J21" s="23" t="s">
        <v>51</v>
      </c>
      <c r="K21" s="25"/>
      <c r="L21" s="27">
        <f t="shared" si="0"/>
        <v>8</v>
      </c>
      <c r="M21" s="27">
        <f t="shared" si="1"/>
        <v>2</v>
      </c>
      <c r="N21" s="27">
        <f t="shared" si="2"/>
        <v>3</v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>
        <v>30</v>
      </c>
      <c r="E22" s="21">
        <v>17</v>
      </c>
      <c r="F22" s="153" t="str">
        <f>IFERROR(VLOOKUP(D22,Deelnemers!$D$6:$E$68,2,FALSE),"")</f>
        <v>Patrick Huf</v>
      </c>
      <c r="G22" s="153"/>
      <c r="H22" s="23" t="s">
        <v>51</v>
      </c>
      <c r="I22" s="23" t="s">
        <v>51</v>
      </c>
      <c r="J22" s="23" t="s">
        <v>51</v>
      </c>
      <c r="K22" s="25"/>
      <c r="L22" s="27">
        <f t="shared" si="0"/>
        <v>8</v>
      </c>
      <c r="M22" s="27">
        <f t="shared" si="1"/>
        <v>2</v>
      </c>
      <c r="N22" s="27">
        <f t="shared" si="2"/>
        <v>3</v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136</v>
      </c>
      <c r="M77" s="26">
        <f t="shared" ref="M77:N77" si="6">SUM(M6:M75)</f>
        <v>34</v>
      </c>
      <c r="N77" s="26">
        <f t="shared" si="6"/>
        <v>51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71:G71"/>
    <mergeCell ref="F72:G72"/>
    <mergeCell ref="F73:G73"/>
    <mergeCell ref="F74:G74"/>
    <mergeCell ref="F75:G75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Q6:Q7"/>
    <mergeCell ref="R6:R7"/>
    <mergeCell ref="F7:G7"/>
    <mergeCell ref="F8:G8"/>
    <mergeCell ref="F9:G9"/>
    <mergeCell ref="P6:P7"/>
    <mergeCell ref="F10:G10"/>
    <mergeCell ref="D2:F3"/>
    <mergeCell ref="H2:I3"/>
    <mergeCell ref="K2:L3"/>
    <mergeCell ref="F5:G5"/>
    <mergeCell ref="F6:G6"/>
  </mergeCells>
  <hyperlinks>
    <hyperlink ref="D2:F3" location="Menu!A1" display="Menu" xr:uid="{D96E850E-4181-4ABD-8620-D7D76160C3F4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4CC2-F09E-44C0-8264-55819264D9D0}">
  <sheetPr codeName="Blad9"/>
  <dimension ref="A1:AC621"/>
  <sheetViews>
    <sheetView workbookViewId="0">
      <selection activeCell="Z6" sqref="Z6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sortState xmlns:xlrd2="http://schemas.microsoft.com/office/spreadsheetml/2017/richdata2" ref="F7:T29">
    <sortCondition descending="1" ref="S6"/>
    <sortCondition descending="1" ref="T6"/>
  </sortState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578B4-7510-4DFD-9B58-8411FBC1DE61}">
  <sheetPr codeName="Blad8"/>
  <dimension ref="A1:V621"/>
  <sheetViews>
    <sheetView workbookViewId="0">
      <selection activeCell="D2" sqref="D2:F3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53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20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71:G71"/>
    <mergeCell ref="F72:G72"/>
    <mergeCell ref="F73:G73"/>
    <mergeCell ref="F74:G74"/>
    <mergeCell ref="F75:G75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Q6:Q7"/>
    <mergeCell ref="R6:R7"/>
    <mergeCell ref="F7:G7"/>
    <mergeCell ref="F8:G8"/>
    <mergeCell ref="F9:G9"/>
    <mergeCell ref="P6:P7"/>
    <mergeCell ref="F10:G10"/>
    <mergeCell ref="D2:F3"/>
    <mergeCell ref="H2:I3"/>
    <mergeCell ref="K2:L3"/>
    <mergeCell ref="F5:G5"/>
    <mergeCell ref="F6:G6"/>
  </mergeCells>
  <hyperlinks>
    <hyperlink ref="D2:F3" location="Menu!A1" display="Menu" xr:uid="{57F27CDD-A52C-45D5-93A4-5860F792F305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C0B89-6392-4EB6-9D9C-F19D8CCE13C4}">
  <sheetPr codeName="Blad27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6304B-D4A9-4B7B-B90F-97E03804944C}">
  <sheetPr codeName="Blad10"/>
  <dimension ref="A1:V621"/>
  <sheetViews>
    <sheetView workbookViewId="0">
      <selection activeCell="Q24" sqref="Q2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54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20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71:G71"/>
    <mergeCell ref="F72:G72"/>
    <mergeCell ref="F73:G73"/>
    <mergeCell ref="F74:G74"/>
    <mergeCell ref="F75:G75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Q6:Q7"/>
    <mergeCell ref="R6:R7"/>
    <mergeCell ref="F7:G7"/>
    <mergeCell ref="F8:G8"/>
    <mergeCell ref="F9:G9"/>
    <mergeCell ref="P6:P7"/>
    <mergeCell ref="F10:G10"/>
    <mergeCell ref="D2:F3"/>
    <mergeCell ref="H2:I3"/>
    <mergeCell ref="K2:L3"/>
    <mergeCell ref="F5:G5"/>
    <mergeCell ref="F6:G6"/>
  </mergeCells>
  <hyperlinks>
    <hyperlink ref="D2:F3" location="Menu!A1" display="Menu" xr:uid="{67122F72-DD1A-44B1-9B52-629843B628D3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04D84-780D-4935-A7DD-EF8E4674D318}">
  <sheetPr codeName="Blad25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6BEDB-E64C-439F-8ED5-8495D6D4E8EE}">
  <sheetPr codeName="Blad12"/>
  <dimension ref="A1:V621"/>
  <sheetViews>
    <sheetView topLeftCell="S7" workbookViewId="0">
      <selection activeCell="P19" sqref="P19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104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/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FCC7D21D-0776-45F8-A42E-99A3070B5EF1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51CEC-A374-4C1B-BCAB-34557D73F639}">
  <sheetPr codeName="Blad23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BEE17-73C3-43CD-88E5-8D5121AFFB0C}">
  <sheetPr codeName="Blad14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105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F88300F4-CABB-459A-B660-15782202FFE9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E352-3BD3-46F5-A059-EA14B9FE5D67}">
  <sheetPr codeName="Blad21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6F11C-6DF3-4516-A192-5733C17060D2}">
  <sheetPr codeName="Blad16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106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17035788-A0FD-4377-A93C-E6DC4C5CEA95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44AF5-FF6B-4FE6-AD1E-2656209CC966}">
  <sheetPr codeName="Blad19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738AE-C706-4CE8-9B85-80C979583632}">
  <sheetPr codeName="Blad18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107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4A009482-90E8-4F94-A3C1-585DB5F5784A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5853E-B9C6-4EA3-B905-7A09C3E09782}">
  <sheetPr codeName="Blad17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7C2B-8071-421E-908D-113A757F7961}">
  <sheetPr codeName="Blad20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108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3111AD92-E3E6-4AF8-A74F-046B85D95E2B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54F12-FEA0-4BEF-87C5-AAF880529585}">
  <sheetPr codeName="Blad15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F6B1-94D2-4E9C-BF2B-6ABAA55E99FF}">
  <sheetPr codeName="Blad22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109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C6E557C3-798A-491D-838D-5E0C5F784AD1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DDB1C-05FC-4BB5-986B-2DB90B37C03A}">
  <sheetPr codeName="Blad13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22F3-0051-4664-A7DC-E63DD002005F}">
  <sheetPr codeName="Blad24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110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921FED2F-6F93-4DB1-886B-97550F0AA748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A73F-BC71-4A67-AB5A-0050D08ABA17}">
  <sheetPr codeName="Blad11"/>
  <dimension ref="A1:AC621"/>
  <sheetViews>
    <sheetView workbookViewId="0">
      <selection activeCell="X22" sqref="X22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sortState xmlns:xlrd2="http://schemas.microsoft.com/office/spreadsheetml/2017/richdata2" ref="F6:T29">
    <sortCondition descending="1" ref="S6"/>
    <sortCondition descending="1" ref="T6"/>
  </sortState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2D324-A733-4C0D-855D-3CCD7F909157}">
  <sheetPr codeName="Blad26"/>
  <dimension ref="A1:V621"/>
  <sheetViews>
    <sheetView workbookViewId="0">
      <selection activeCell="K4" sqref="K4"/>
    </sheetView>
  </sheetViews>
  <sheetFormatPr defaultColWidth="9.109375" defaultRowHeight="12"/>
  <cols>
    <col min="1" max="2" width="1.6640625" style="3" customWidth="1"/>
    <col min="3" max="3" width="1.6640625" style="1" customWidth="1"/>
    <col min="4" max="5" width="9.109375" style="9"/>
    <col min="6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1:22" s="3" customFormat="1" ht="12" customHeight="1" thickBot="1">
      <c r="D1" s="8"/>
      <c r="E1" s="8"/>
    </row>
    <row r="2" spans="1:22" s="3" customFormat="1" ht="12" customHeight="1" thickTop="1">
      <c r="D2" s="155" t="s">
        <v>45</v>
      </c>
      <c r="E2" s="156"/>
      <c r="F2" s="157"/>
      <c r="H2" s="142" t="s">
        <v>44</v>
      </c>
      <c r="I2" s="143"/>
      <c r="K2" s="142" t="s">
        <v>111</v>
      </c>
      <c r="L2" s="143"/>
      <c r="M2" s="19"/>
    </row>
    <row r="3" spans="1:22" ht="12" customHeight="1" thickBot="1">
      <c r="D3" s="158"/>
      <c r="E3" s="159"/>
      <c r="F3" s="160"/>
      <c r="H3" s="144"/>
      <c r="I3" s="145"/>
      <c r="K3" s="144"/>
      <c r="L3" s="145"/>
      <c r="M3" s="18"/>
    </row>
    <row r="4" spans="1:22" ht="12" customHeight="1" thickTop="1"/>
    <row r="5" spans="1:22" s="12" customFormat="1" ht="12" customHeight="1">
      <c r="A5" s="15"/>
      <c r="B5" s="15"/>
      <c r="D5" s="11" t="s">
        <v>0</v>
      </c>
      <c r="E5" s="54" t="s">
        <v>47</v>
      </c>
      <c r="F5" s="154" t="s">
        <v>2</v>
      </c>
      <c r="G5" s="154"/>
      <c r="H5" s="16" t="s">
        <v>48</v>
      </c>
      <c r="I5" s="16" t="s">
        <v>49</v>
      </c>
      <c r="J5" s="16" t="s">
        <v>50</v>
      </c>
      <c r="K5" s="24"/>
      <c r="L5" s="16" t="str">
        <f>+H5</f>
        <v>Contributie</v>
      </c>
      <c r="M5" s="17" t="str">
        <f>+I5</f>
        <v>Kanjer Pot</v>
      </c>
      <c r="N5" s="16" t="str">
        <f>+J5</f>
        <v>Koppel Pot</v>
      </c>
      <c r="O5" s="24"/>
      <c r="P5" s="32" t="str">
        <f>+L5</f>
        <v>Contributie</v>
      </c>
      <c r="Q5" s="32" t="str">
        <f>+M5</f>
        <v>Kanjer Pot</v>
      </c>
      <c r="R5" s="32" t="str">
        <f>+N5</f>
        <v>Koppel Pot</v>
      </c>
      <c r="S5" s="24"/>
      <c r="T5" s="24"/>
      <c r="U5" s="24"/>
      <c r="V5" s="24"/>
    </row>
    <row r="6" spans="1:22" ht="12" customHeight="1">
      <c r="D6" s="6"/>
      <c r="E6" s="21">
        <v>1</v>
      </c>
      <c r="F6" s="153" t="str">
        <f>IFERROR(VLOOKUP(D6,Deelnemers!$D$6:$E$68,2,FALSE),"")</f>
        <v/>
      </c>
      <c r="G6" s="153"/>
      <c r="H6" s="23"/>
      <c r="I6" s="23"/>
      <c r="J6" s="23"/>
      <c r="K6" s="25"/>
      <c r="L6" s="27" t="str">
        <f>IF(H6="X",8,IF(H6="0",0,""))</f>
        <v/>
      </c>
      <c r="M6" s="27" t="str">
        <f>IF(I6="X",2,IF(I6="0",0,""))</f>
        <v/>
      </c>
      <c r="N6" s="27" t="str">
        <f>IF(J6="X",3,IF(J6="0",0,""))</f>
        <v/>
      </c>
      <c r="O6" s="25"/>
      <c r="P6" s="161">
        <f>+L77</f>
        <v>0</v>
      </c>
      <c r="Q6" s="161">
        <f>+M77</f>
        <v>0</v>
      </c>
      <c r="R6" s="161">
        <f>+N77</f>
        <v>0</v>
      </c>
      <c r="S6" s="25"/>
      <c r="T6" s="25"/>
      <c r="U6" s="25"/>
      <c r="V6" s="22"/>
    </row>
    <row r="7" spans="1:22" ht="12" customHeight="1">
      <c r="D7" s="6"/>
      <c r="E7" s="21">
        <v>2</v>
      </c>
      <c r="F7" s="153" t="str">
        <f>IFERROR(VLOOKUP(D7,Deelnemers!$D$6:$E$68,2,FALSE),"")</f>
        <v/>
      </c>
      <c r="G7" s="153"/>
      <c r="H7" s="23"/>
      <c r="I7" s="23"/>
      <c r="J7" s="23"/>
      <c r="K7" s="25"/>
      <c r="L7" s="27" t="str">
        <f t="shared" ref="L7:L70" si="0">IF(H7="X",8,IF(H7="0",0,""))</f>
        <v/>
      </c>
      <c r="M7" s="27" t="str">
        <f t="shared" ref="M7:M70" si="1">IF(I7="X",2,IF(I7="0",0,""))</f>
        <v/>
      </c>
      <c r="N7" s="27" t="str">
        <f t="shared" ref="N7:N70" si="2">IF(J7="X",3,IF(J7="0",0,""))</f>
        <v/>
      </c>
      <c r="O7" s="25"/>
      <c r="P7" s="162"/>
      <c r="Q7" s="162"/>
      <c r="R7" s="162"/>
      <c r="S7" s="25"/>
      <c r="T7" s="25"/>
      <c r="U7" s="25"/>
      <c r="V7" s="22"/>
    </row>
    <row r="8" spans="1:22" ht="12" customHeight="1">
      <c r="D8" s="6"/>
      <c r="E8" s="21">
        <v>3</v>
      </c>
      <c r="F8" s="153" t="str">
        <f>IFERROR(VLOOKUP(D8,Deelnemers!$D$6:$E$68,2,FALSE),"")</f>
        <v/>
      </c>
      <c r="G8" s="153"/>
      <c r="H8" s="23"/>
      <c r="I8" s="23"/>
      <c r="J8" s="23"/>
      <c r="K8" s="25"/>
      <c r="L8" s="27" t="str">
        <f t="shared" si="0"/>
        <v/>
      </c>
      <c r="M8" s="27" t="str">
        <f t="shared" si="1"/>
        <v/>
      </c>
      <c r="N8" s="27" t="str">
        <f t="shared" si="2"/>
        <v/>
      </c>
      <c r="O8" s="25"/>
      <c r="P8" s="25"/>
      <c r="Q8" s="25"/>
      <c r="R8" s="25"/>
      <c r="S8" s="25"/>
      <c r="T8" s="25"/>
      <c r="U8" s="25"/>
      <c r="V8" s="22"/>
    </row>
    <row r="9" spans="1:22" ht="12" customHeight="1">
      <c r="D9" s="6"/>
      <c r="E9" s="21">
        <v>4</v>
      </c>
      <c r="F9" s="153" t="str">
        <f>IFERROR(VLOOKUP(D9,Deelnemers!$D$6:$E$68,2,FALSE),"")</f>
        <v/>
      </c>
      <c r="G9" s="153"/>
      <c r="H9" s="23"/>
      <c r="I9" s="23"/>
      <c r="J9" s="23"/>
      <c r="K9" s="25"/>
      <c r="L9" s="27" t="str">
        <f t="shared" si="0"/>
        <v/>
      </c>
      <c r="M9" s="27" t="str">
        <f t="shared" si="1"/>
        <v/>
      </c>
      <c r="N9" s="27" t="str">
        <f t="shared" si="2"/>
        <v/>
      </c>
      <c r="O9" s="25"/>
      <c r="P9" s="28"/>
      <c r="Q9" s="28"/>
      <c r="R9" s="25"/>
      <c r="S9" s="25"/>
      <c r="T9" s="25"/>
      <c r="U9" s="25"/>
      <c r="V9" s="22"/>
    </row>
    <row r="10" spans="1:22" ht="12" customHeight="1">
      <c r="D10" s="6"/>
      <c r="E10" s="21">
        <v>5</v>
      </c>
      <c r="F10" s="153" t="str">
        <f>IFERROR(VLOOKUP(D10,Deelnemers!$D$6:$E$68,2,FALSE),"")</f>
        <v/>
      </c>
      <c r="G10" s="153"/>
      <c r="H10" s="23"/>
      <c r="I10" s="23"/>
      <c r="J10" s="23"/>
      <c r="K10" s="25"/>
      <c r="L10" s="27" t="str">
        <f t="shared" si="0"/>
        <v/>
      </c>
      <c r="M10" s="27" t="str">
        <f t="shared" si="1"/>
        <v/>
      </c>
      <c r="N10" s="27" t="str">
        <f t="shared" si="2"/>
        <v/>
      </c>
      <c r="O10" s="25"/>
      <c r="P10" s="29"/>
      <c r="Q10" s="25"/>
      <c r="R10" s="25"/>
      <c r="S10" s="25"/>
      <c r="T10" s="25"/>
      <c r="U10" s="25"/>
      <c r="V10" s="22"/>
    </row>
    <row r="11" spans="1:22" ht="12" customHeight="1">
      <c r="D11" s="6"/>
      <c r="E11" s="21">
        <v>6</v>
      </c>
      <c r="F11" s="153" t="str">
        <f>IFERROR(VLOOKUP(D11,Deelnemers!$D$6:$E$68,2,FALSE),"")</f>
        <v/>
      </c>
      <c r="G11" s="153"/>
      <c r="H11" s="23"/>
      <c r="I11" s="23"/>
      <c r="J11" s="23"/>
      <c r="K11" s="25"/>
      <c r="L11" s="27" t="str">
        <f t="shared" si="0"/>
        <v/>
      </c>
      <c r="M11" s="27" t="str">
        <f t="shared" si="1"/>
        <v/>
      </c>
      <c r="N11" s="27" t="str">
        <f t="shared" si="2"/>
        <v/>
      </c>
      <c r="O11" s="25"/>
      <c r="P11" s="29"/>
      <c r="Q11" s="30"/>
      <c r="R11" s="31"/>
      <c r="S11" s="25"/>
      <c r="T11" s="25"/>
      <c r="U11" s="25"/>
      <c r="V11" s="22"/>
    </row>
    <row r="12" spans="1:22" ht="12" customHeight="1">
      <c r="D12" s="6"/>
      <c r="E12" s="21">
        <v>7</v>
      </c>
      <c r="F12" s="153" t="str">
        <f>IFERROR(VLOOKUP(D12,Deelnemers!$D$6:$E$68,2,FALSE),"")</f>
        <v/>
      </c>
      <c r="G12" s="153"/>
      <c r="H12" s="23"/>
      <c r="I12" s="23"/>
      <c r="J12" s="23"/>
      <c r="K12" s="25"/>
      <c r="L12" s="27" t="str">
        <f t="shared" si="0"/>
        <v/>
      </c>
      <c r="M12" s="27" t="str">
        <f t="shared" si="1"/>
        <v/>
      </c>
      <c r="N12" s="27" t="str">
        <f t="shared" si="2"/>
        <v/>
      </c>
      <c r="O12" s="25"/>
      <c r="P12" s="29"/>
      <c r="Q12" s="25"/>
      <c r="R12" s="25"/>
      <c r="S12" s="25"/>
      <c r="T12" s="25"/>
      <c r="U12" s="25"/>
      <c r="V12" s="22"/>
    </row>
    <row r="13" spans="1:22" ht="12" customHeight="1">
      <c r="D13" s="6"/>
      <c r="E13" s="21">
        <v>8</v>
      </c>
      <c r="F13" s="153" t="str">
        <f>IFERROR(VLOOKUP(D13,Deelnemers!$D$6:$E$68,2,FALSE),"")</f>
        <v/>
      </c>
      <c r="G13" s="153"/>
      <c r="H13" s="23"/>
      <c r="I13" s="23"/>
      <c r="J13" s="23"/>
      <c r="K13" s="25"/>
      <c r="L13" s="27" t="str">
        <f t="shared" si="0"/>
        <v/>
      </c>
      <c r="M13" s="27" t="str">
        <f t="shared" si="1"/>
        <v/>
      </c>
      <c r="N13" s="27" t="str">
        <f t="shared" si="2"/>
        <v/>
      </c>
      <c r="O13" s="25"/>
      <c r="P13" s="29"/>
      <c r="Q13" s="25"/>
      <c r="R13" s="25"/>
      <c r="S13" s="25"/>
      <c r="T13" s="25"/>
      <c r="U13" s="25"/>
      <c r="V13" s="22"/>
    </row>
    <row r="14" spans="1:22" ht="12" customHeight="1">
      <c r="D14" s="6"/>
      <c r="E14" s="21">
        <v>9</v>
      </c>
      <c r="F14" s="153" t="str">
        <f>IFERROR(VLOOKUP(D14,Deelnemers!$D$6:$E$68,2,FALSE),"")</f>
        <v/>
      </c>
      <c r="G14" s="153"/>
      <c r="H14" s="23"/>
      <c r="I14" s="23"/>
      <c r="J14" s="23"/>
      <c r="K14" s="25"/>
      <c r="L14" s="27" t="str">
        <f t="shared" si="0"/>
        <v/>
      </c>
      <c r="M14" s="27" t="str">
        <f t="shared" si="1"/>
        <v/>
      </c>
      <c r="N14" s="27" t="str">
        <f t="shared" si="2"/>
        <v/>
      </c>
      <c r="O14" s="25"/>
      <c r="P14" s="29"/>
      <c r="Q14" s="30"/>
      <c r="R14" s="31"/>
      <c r="S14" s="25"/>
      <c r="T14" s="25"/>
      <c r="U14" s="25"/>
      <c r="V14" s="22"/>
    </row>
    <row r="15" spans="1:22" ht="12" customHeight="1">
      <c r="D15" s="6"/>
      <c r="E15" s="21">
        <v>10</v>
      </c>
      <c r="F15" s="153" t="str">
        <f>IFERROR(VLOOKUP(D15,Deelnemers!$D$6:$E$68,2,FALSE),"")</f>
        <v/>
      </c>
      <c r="G15" s="153"/>
      <c r="H15" s="23"/>
      <c r="I15" s="23"/>
      <c r="J15" s="23"/>
      <c r="K15" s="25"/>
      <c r="L15" s="27" t="str">
        <f t="shared" si="0"/>
        <v/>
      </c>
      <c r="M15" s="27" t="str">
        <f t="shared" si="1"/>
        <v/>
      </c>
      <c r="N15" s="27" t="str">
        <f t="shared" si="2"/>
        <v/>
      </c>
      <c r="O15" s="25"/>
      <c r="P15" s="29"/>
      <c r="Q15" s="25"/>
      <c r="R15" s="25"/>
      <c r="S15" s="25"/>
      <c r="T15" s="25"/>
      <c r="U15" s="25"/>
      <c r="V15" s="22"/>
    </row>
    <row r="16" spans="1:22" ht="12" customHeight="1">
      <c r="D16" s="6"/>
      <c r="E16" s="21">
        <v>11</v>
      </c>
      <c r="F16" s="153" t="str">
        <f>IFERROR(VLOOKUP(D16,Deelnemers!$D$6:$E$68,2,FALSE),"")</f>
        <v/>
      </c>
      <c r="G16" s="153"/>
      <c r="H16" s="23"/>
      <c r="I16" s="23"/>
      <c r="J16" s="23"/>
      <c r="K16" s="25"/>
      <c r="L16" s="27" t="str">
        <f t="shared" si="0"/>
        <v/>
      </c>
      <c r="M16" s="27" t="str">
        <f t="shared" si="1"/>
        <v/>
      </c>
      <c r="N16" s="27" t="str">
        <f t="shared" si="2"/>
        <v/>
      </c>
      <c r="O16" s="25"/>
      <c r="P16" s="29"/>
      <c r="Q16" s="25"/>
      <c r="R16" s="25"/>
      <c r="S16" s="25"/>
      <c r="T16" s="25"/>
      <c r="U16" s="25"/>
      <c r="V16" s="22"/>
    </row>
    <row r="17" spans="4:22" ht="12" customHeight="1">
      <c r="D17" s="6"/>
      <c r="E17" s="21">
        <v>12</v>
      </c>
      <c r="F17" s="153" t="str">
        <f>IFERROR(VLOOKUP(D17,Deelnemers!$D$6:$E$68,2,FALSE),"")</f>
        <v/>
      </c>
      <c r="G17" s="153"/>
      <c r="H17" s="23"/>
      <c r="I17" s="23"/>
      <c r="J17" s="23"/>
      <c r="K17" s="25"/>
      <c r="L17" s="27" t="str">
        <f t="shared" si="0"/>
        <v/>
      </c>
      <c r="M17" s="27" t="str">
        <f t="shared" si="1"/>
        <v/>
      </c>
      <c r="N17" s="27" t="str">
        <f t="shared" si="2"/>
        <v/>
      </c>
      <c r="O17" s="25"/>
      <c r="P17" s="25"/>
      <c r="Q17" s="25"/>
      <c r="R17" s="25"/>
      <c r="S17" s="25"/>
      <c r="T17" s="25"/>
      <c r="U17" s="25"/>
      <c r="V17" s="22"/>
    </row>
    <row r="18" spans="4:22" ht="12" customHeight="1">
      <c r="D18" s="6"/>
      <c r="E18" s="21">
        <v>13</v>
      </c>
      <c r="F18" s="153" t="str">
        <f>IFERROR(VLOOKUP(D18,Deelnemers!$D$6:$E$68,2,FALSE),"")</f>
        <v/>
      </c>
      <c r="G18" s="153"/>
      <c r="H18" s="23"/>
      <c r="I18" s="23"/>
      <c r="J18" s="23"/>
      <c r="K18" s="25"/>
      <c r="L18" s="27" t="str">
        <f t="shared" si="0"/>
        <v/>
      </c>
      <c r="M18" s="27" t="str">
        <f t="shared" si="1"/>
        <v/>
      </c>
      <c r="N18" s="27" t="str">
        <f t="shared" si="2"/>
        <v/>
      </c>
      <c r="O18" s="25"/>
      <c r="P18" s="25"/>
      <c r="Q18" s="25"/>
      <c r="R18" s="25"/>
      <c r="S18" s="25"/>
      <c r="T18" s="25"/>
      <c r="U18" s="25"/>
      <c r="V18" s="22"/>
    </row>
    <row r="19" spans="4:22" ht="12" customHeight="1">
      <c r="D19" s="6"/>
      <c r="E19" s="21">
        <v>14</v>
      </c>
      <c r="F19" s="153" t="str">
        <f>IFERROR(VLOOKUP(D19,Deelnemers!$D$6:$E$68,2,FALSE),"")</f>
        <v/>
      </c>
      <c r="G19" s="153"/>
      <c r="H19" s="23"/>
      <c r="I19" s="23"/>
      <c r="J19" s="23"/>
      <c r="K19" s="25"/>
      <c r="L19" s="27" t="str">
        <f t="shared" si="0"/>
        <v/>
      </c>
      <c r="M19" s="27" t="str">
        <f t="shared" si="1"/>
        <v/>
      </c>
      <c r="N19" s="27" t="str">
        <f t="shared" si="2"/>
        <v/>
      </c>
      <c r="O19" s="25"/>
      <c r="P19" s="25"/>
      <c r="Q19" s="25"/>
      <c r="R19" s="25"/>
      <c r="S19" s="25"/>
      <c r="T19" s="25"/>
      <c r="U19" s="25"/>
      <c r="V19" s="22"/>
    </row>
    <row r="20" spans="4:22" ht="12" customHeight="1">
      <c r="D20" s="6"/>
      <c r="E20" s="21">
        <v>15</v>
      </c>
      <c r="F20" s="153" t="str">
        <f>IFERROR(VLOOKUP(D20,Deelnemers!$D$6:$E$68,2,FALSE),"")</f>
        <v/>
      </c>
      <c r="G20" s="153"/>
      <c r="H20" s="23"/>
      <c r="I20" s="23"/>
      <c r="J20" s="23"/>
      <c r="K20" s="25"/>
      <c r="L20" s="27" t="str">
        <f t="shared" si="0"/>
        <v/>
      </c>
      <c r="M20" s="27" t="str">
        <f t="shared" si="1"/>
        <v/>
      </c>
      <c r="N20" s="27" t="str">
        <f t="shared" si="2"/>
        <v/>
      </c>
      <c r="O20" s="25"/>
      <c r="P20" s="25"/>
      <c r="Q20" s="25"/>
      <c r="R20" s="25"/>
      <c r="S20" s="25"/>
      <c r="T20" s="25"/>
      <c r="U20" s="25"/>
      <c r="V20" s="22"/>
    </row>
    <row r="21" spans="4:22" ht="12" customHeight="1">
      <c r="D21" s="6"/>
      <c r="E21" s="21">
        <v>16</v>
      </c>
      <c r="F21" s="153" t="str">
        <f>IFERROR(VLOOKUP(D21,Deelnemers!$D$6:$E$68,2,FALSE),"")</f>
        <v/>
      </c>
      <c r="G21" s="153"/>
      <c r="H21" s="23"/>
      <c r="I21" s="23"/>
      <c r="J21" s="23"/>
      <c r="K21" s="25"/>
      <c r="L21" s="27" t="str">
        <f t="shared" si="0"/>
        <v/>
      </c>
      <c r="M21" s="27" t="str">
        <f t="shared" si="1"/>
        <v/>
      </c>
      <c r="N21" s="27" t="str">
        <f t="shared" si="2"/>
        <v/>
      </c>
      <c r="O21" s="25"/>
      <c r="P21" s="25"/>
      <c r="Q21" s="25"/>
      <c r="R21" s="25"/>
      <c r="S21" s="25"/>
      <c r="T21" s="25"/>
      <c r="U21" s="25"/>
      <c r="V21" s="22"/>
    </row>
    <row r="22" spans="4:22" ht="12" customHeight="1">
      <c r="D22" s="6"/>
      <c r="E22" s="21">
        <v>17</v>
      </c>
      <c r="F22" s="153" t="str">
        <f>IFERROR(VLOOKUP(D22,Deelnemers!$D$6:$E$68,2,FALSE),"")</f>
        <v/>
      </c>
      <c r="G22" s="153"/>
      <c r="H22" s="23"/>
      <c r="I22" s="23"/>
      <c r="J22" s="23"/>
      <c r="K22" s="25"/>
      <c r="L22" s="27" t="str">
        <f t="shared" si="0"/>
        <v/>
      </c>
      <c r="M22" s="27" t="str">
        <f t="shared" si="1"/>
        <v/>
      </c>
      <c r="N22" s="27" t="str">
        <f t="shared" si="2"/>
        <v/>
      </c>
      <c r="O22" s="25"/>
      <c r="P22" s="25"/>
      <c r="Q22" s="25"/>
      <c r="R22" s="25"/>
      <c r="S22" s="25"/>
      <c r="T22" s="25"/>
      <c r="U22" s="25"/>
      <c r="V22" s="22"/>
    </row>
    <row r="23" spans="4:22" ht="12" customHeight="1">
      <c r="D23" s="6"/>
      <c r="E23" s="21">
        <v>18</v>
      </c>
      <c r="F23" s="153" t="str">
        <f>IFERROR(VLOOKUP(D23,Deelnemers!$D$6:$E$68,2,FALSE),"")</f>
        <v/>
      </c>
      <c r="G23" s="153"/>
      <c r="H23" s="23"/>
      <c r="I23" s="23"/>
      <c r="J23" s="23"/>
      <c r="K23" s="25"/>
      <c r="L23" s="27" t="str">
        <f t="shared" si="0"/>
        <v/>
      </c>
      <c r="M23" s="27" t="str">
        <f t="shared" si="1"/>
        <v/>
      </c>
      <c r="N23" s="27" t="str">
        <f t="shared" si="2"/>
        <v/>
      </c>
      <c r="O23" s="25"/>
      <c r="P23" s="25"/>
      <c r="Q23" s="25"/>
      <c r="R23" s="25"/>
      <c r="S23" s="25"/>
      <c r="T23" s="25"/>
      <c r="U23" s="25"/>
      <c r="V23" s="22"/>
    </row>
    <row r="24" spans="4:22" ht="12" customHeight="1">
      <c r="D24" s="6"/>
      <c r="E24" s="21">
        <v>19</v>
      </c>
      <c r="F24" s="153" t="str">
        <f>IFERROR(VLOOKUP(D24,Deelnemers!$D$6:$E$68,2,FALSE),"")</f>
        <v/>
      </c>
      <c r="G24" s="153"/>
      <c r="H24" s="23"/>
      <c r="I24" s="23"/>
      <c r="J24" s="23"/>
      <c r="K24" s="25"/>
      <c r="L24" s="27" t="str">
        <f t="shared" si="0"/>
        <v/>
      </c>
      <c r="M24" s="27" t="str">
        <f t="shared" si="1"/>
        <v/>
      </c>
      <c r="N24" s="27" t="str">
        <f t="shared" si="2"/>
        <v/>
      </c>
      <c r="O24" s="25"/>
      <c r="P24" s="25"/>
      <c r="Q24" s="25"/>
      <c r="R24" s="25"/>
      <c r="S24" s="25"/>
      <c r="T24" s="25"/>
      <c r="U24" s="25"/>
      <c r="V24" s="22"/>
    </row>
    <row r="25" spans="4:22" ht="12" customHeight="1">
      <c r="D25" s="6"/>
      <c r="E25" s="21">
        <v>20</v>
      </c>
      <c r="F25" s="153" t="str">
        <f>IFERROR(VLOOKUP(D25,Deelnemers!$D$6:$E$68,2,FALSE),"")</f>
        <v/>
      </c>
      <c r="G25" s="153"/>
      <c r="H25" s="23"/>
      <c r="I25" s="23"/>
      <c r="J25" s="23"/>
      <c r="K25" s="25"/>
      <c r="L25" s="27" t="str">
        <f t="shared" si="0"/>
        <v/>
      </c>
      <c r="M25" s="27" t="str">
        <f t="shared" si="1"/>
        <v/>
      </c>
      <c r="N25" s="27" t="str">
        <f t="shared" si="2"/>
        <v/>
      </c>
      <c r="O25" s="25"/>
      <c r="P25" s="25"/>
      <c r="Q25" s="25"/>
      <c r="R25" s="25"/>
      <c r="S25" s="25"/>
      <c r="T25" s="25"/>
      <c r="U25" s="25"/>
      <c r="V25" s="22"/>
    </row>
    <row r="26" spans="4:22" ht="12" customHeight="1">
      <c r="D26" s="6"/>
      <c r="E26" s="21">
        <v>21</v>
      </c>
      <c r="F26" s="153" t="str">
        <f>IFERROR(VLOOKUP(D26,Deelnemers!$D$6:$E$68,2,FALSE),"")</f>
        <v/>
      </c>
      <c r="G26" s="153"/>
      <c r="H26" s="23"/>
      <c r="I26" s="23"/>
      <c r="J26" s="23"/>
      <c r="K26" s="25"/>
      <c r="L26" s="27" t="str">
        <f t="shared" si="0"/>
        <v/>
      </c>
      <c r="M26" s="27" t="str">
        <f t="shared" si="1"/>
        <v/>
      </c>
      <c r="N26" s="27" t="str">
        <f t="shared" si="2"/>
        <v/>
      </c>
      <c r="O26" s="25"/>
      <c r="P26" s="25"/>
      <c r="Q26" s="25"/>
      <c r="R26" s="25"/>
      <c r="S26" s="25"/>
      <c r="T26" s="25"/>
      <c r="U26" s="25"/>
      <c r="V26" s="22"/>
    </row>
    <row r="27" spans="4:22" ht="12" customHeight="1">
      <c r="D27" s="6"/>
      <c r="E27" s="21">
        <v>22</v>
      </c>
      <c r="F27" s="153" t="str">
        <f>IFERROR(VLOOKUP(D27,Deelnemers!$D$6:$E$68,2,FALSE),"")</f>
        <v/>
      </c>
      <c r="G27" s="153"/>
      <c r="H27" s="23"/>
      <c r="I27" s="23"/>
      <c r="J27" s="23"/>
      <c r="K27" s="25"/>
      <c r="L27" s="27" t="str">
        <f t="shared" si="0"/>
        <v/>
      </c>
      <c r="M27" s="27" t="str">
        <f t="shared" si="1"/>
        <v/>
      </c>
      <c r="N27" s="27" t="str">
        <f t="shared" si="2"/>
        <v/>
      </c>
      <c r="O27" s="25"/>
      <c r="P27" s="25"/>
      <c r="Q27" s="25"/>
      <c r="R27" s="25"/>
      <c r="S27" s="25"/>
      <c r="T27" s="25"/>
      <c r="U27" s="25"/>
      <c r="V27" s="22"/>
    </row>
    <row r="28" spans="4:22" ht="12" customHeight="1">
      <c r="D28" s="6"/>
      <c r="E28" s="21">
        <v>23</v>
      </c>
      <c r="F28" s="153" t="str">
        <f>IFERROR(VLOOKUP(D28,Deelnemers!$D$6:$E$68,2,FALSE),"")</f>
        <v/>
      </c>
      <c r="G28" s="153"/>
      <c r="H28" s="23"/>
      <c r="I28" s="23"/>
      <c r="J28" s="23"/>
      <c r="K28" s="25"/>
      <c r="L28" s="27" t="str">
        <f t="shared" si="0"/>
        <v/>
      </c>
      <c r="M28" s="27" t="str">
        <f t="shared" si="1"/>
        <v/>
      </c>
      <c r="N28" s="27" t="str">
        <f t="shared" si="2"/>
        <v/>
      </c>
      <c r="O28" s="25"/>
      <c r="P28" s="25"/>
      <c r="Q28" s="25"/>
      <c r="R28" s="25"/>
      <c r="S28" s="25"/>
      <c r="T28" s="25"/>
      <c r="U28" s="25"/>
      <c r="V28" s="22"/>
    </row>
    <row r="29" spans="4:22" ht="12" customHeight="1">
      <c r="D29" s="6"/>
      <c r="E29" s="21">
        <v>24</v>
      </c>
      <c r="F29" s="153" t="str">
        <f>IFERROR(VLOOKUP(D29,Deelnemers!$D$6:$E$68,2,FALSE),"")</f>
        <v/>
      </c>
      <c r="G29" s="153"/>
      <c r="H29" s="23"/>
      <c r="I29" s="23"/>
      <c r="J29" s="23"/>
      <c r="K29" s="25"/>
      <c r="L29" s="27" t="str">
        <f t="shared" si="0"/>
        <v/>
      </c>
      <c r="M29" s="27" t="str">
        <f t="shared" si="1"/>
        <v/>
      </c>
      <c r="N29" s="27" t="str">
        <f t="shared" si="2"/>
        <v/>
      </c>
      <c r="O29" s="25"/>
      <c r="P29" s="25"/>
      <c r="Q29" s="25"/>
      <c r="R29" s="25"/>
      <c r="S29" s="25"/>
      <c r="T29" s="25"/>
      <c r="U29" s="25"/>
      <c r="V29" s="22"/>
    </row>
    <row r="30" spans="4:22" ht="12" customHeight="1">
      <c r="D30" s="6"/>
      <c r="E30" s="21">
        <v>25</v>
      </c>
      <c r="F30" s="153" t="str">
        <f>IFERROR(VLOOKUP(D30,Deelnemers!$D$6:$E$68,2,FALSE),"")</f>
        <v/>
      </c>
      <c r="G30" s="153"/>
      <c r="H30" s="23"/>
      <c r="I30" s="23"/>
      <c r="J30" s="23"/>
      <c r="K30" s="25"/>
      <c r="L30" s="27" t="str">
        <f t="shared" si="0"/>
        <v/>
      </c>
      <c r="M30" s="27" t="str">
        <f t="shared" si="1"/>
        <v/>
      </c>
      <c r="N30" s="27" t="str">
        <f t="shared" si="2"/>
        <v/>
      </c>
      <c r="O30" s="25"/>
      <c r="P30" s="25"/>
      <c r="Q30" s="25"/>
      <c r="R30" s="25"/>
      <c r="S30" s="25"/>
      <c r="T30" s="25"/>
      <c r="U30" s="25"/>
      <c r="V30" s="22"/>
    </row>
    <row r="31" spans="4:22" ht="12" customHeight="1">
      <c r="D31" s="6"/>
      <c r="E31" s="21">
        <v>26</v>
      </c>
      <c r="F31" s="153" t="str">
        <f>IFERROR(VLOOKUP(D31,Deelnemers!$D$6:$E$68,2,FALSE),"")</f>
        <v/>
      </c>
      <c r="G31" s="153"/>
      <c r="H31" s="23"/>
      <c r="I31" s="23"/>
      <c r="J31" s="23"/>
      <c r="K31" s="25"/>
      <c r="L31" s="27" t="str">
        <f t="shared" si="0"/>
        <v/>
      </c>
      <c r="M31" s="27" t="str">
        <f t="shared" si="1"/>
        <v/>
      </c>
      <c r="N31" s="27" t="str">
        <f t="shared" si="2"/>
        <v/>
      </c>
      <c r="O31" s="25"/>
      <c r="P31" s="25"/>
      <c r="Q31" s="25"/>
      <c r="R31" s="25"/>
      <c r="S31" s="25"/>
      <c r="T31" s="25"/>
      <c r="U31" s="25"/>
      <c r="V31" s="22"/>
    </row>
    <row r="32" spans="4:22" ht="12" customHeight="1">
      <c r="D32" s="6"/>
      <c r="E32" s="21">
        <v>27</v>
      </c>
      <c r="F32" s="153" t="str">
        <f>IFERROR(VLOOKUP(D32,Deelnemers!$D$6:$E$68,2,FALSE),"")</f>
        <v/>
      </c>
      <c r="G32" s="153"/>
      <c r="H32" s="23"/>
      <c r="I32" s="23"/>
      <c r="J32" s="23"/>
      <c r="K32" s="25"/>
      <c r="L32" s="27" t="str">
        <f t="shared" si="0"/>
        <v/>
      </c>
      <c r="M32" s="27" t="str">
        <f t="shared" si="1"/>
        <v/>
      </c>
      <c r="N32" s="27" t="str">
        <f t="shared" si="2"/>
        <v/>
      </c>
      <c r="O32" s="25"/>
      <c r="P32" s="25"/>
      <c r="Q32" s="25"/>
      <c r="R32" s="25"/>
      <c r="S32" s="25"/>
      <c r="T32" s="25"/>
      <c r="U32" s="25"/>
      <c r="V32" s="22"/>
    </row>
    <row r="33" spans="4:22" ht="12" customHeight="1">
      <c r="D33" s="6"/>
      <c r="E33" s="21">
        <v>28</v>
      </c>
      <c r="F33" s="153" t="str">
        <f>IFERROR(VLOOKUP(D33,Deelnemers!$D$6:$E$68,2,FALSE),"")</f>
        <v/>
      </c>
      <c r="G33" s="153"/>
      <c r="H33" s="23"/>
      <c r="I33" s="23"/>
      <c r="J33" s="23"/>
      <c r="K33" s="25"/>
      <c r="L33" s="27" t="str">
        <f t="shared" si="0"/>
        <v/>
      </c>
      <c r="M33" s="27" t="str">
        <f t="shared" si="1"/>
        <v/>
      </c>
      <c r="N33" s="27" t="str">
        <f t="shared" si="2"/>
        <v/>
      </c>
      <c r="O33" s="25"/>
      <c r="P33" s="25"/>
      <c r="Q33" s="25"/>
      <c r="R33" s="25"/>
      <c r="S33" s="25"/>
      <c r="T33" s="25"/>
      <c r="U33" s="25"/>
      <c r="V33" s="22"/>
    </row>
    <row r="34" spans="4:22" ht="12" customHeight="1">
      <c r="D34" s="6"/>
      <c r="E34" s="21">
        <v>29</v>
      </c>
      <c r="F34" s="153" t="str">
        <f>IFERROR(VLOOKUP(D34,Deelnemers!$D$6:$E$68,2,FALSE),"")</f>
        <v/>
      </c>
      <c r="G34" s="153"/>
      <c r="H34" s="23"/>
      <c r="I34" s="23"/>
      <c r="J34" s="23"/>
      <c r="K34" s="25"/>
      <c r="L34" s="27" t="str">
        <f t="shared" si="0"/>
        <v/>
      </c>
      <c r="M34" s="27" t="str">
        <f t="shared" si="1"/>
        <v/>
      </c>
      <c r="N34" s="27" t="str">
        <f t="shared" si="2"/>
        <v/>
      </c>
      <c r="O34" s="25"/>
      <c r="P34" s="25"/>
      <c r="Q34" s="25"/>
      <c r="R34" s="25"/>
      <c r="S34" s="25"/>
      <c r="T34" s="25"/>
      <c r="U34" s="25"/>
      <c r="V34" s="22"/>
    </row>
    <row r="35" spans="4:22" ht="12" customHeight="1">
      <c r="D35" s="6"/>
      <c r="E35" s="21">
        <v>30</v>
      </c>
      <c r="F35" s="153" t="str">
        <f>IFERROR(VLOOKUP(D35,Deelnemers!$D$6:$E$68,2,FALSE),"")</f>
        <v/>
      </c>
      <c r="G35" s="153"/>
      <c r="H35" s="23"/>
      <c r="I35" s="23"/>
      <c r="J35" s="23"/>
      <c r="K35" s="25"/>
      <c r="L35" s="27" t="str">
        <f t="shared" si="0"/>
        <v/>
      </c>
      <c r="M35" s="27" t="str">
        <f t="shared" si="1"/>
        <v/>
      </c>
      <c r="N35" s="27" t="str">
        <f t="shared" si="2"/>
        <v/>
      </c>
      <c r="O35" s="25"/>
      <c r="P35" s="25"/>
      <c r="Q35" s="25"/>
      <c r="R35" s="25"/>
      <c r="S35" s="25"/>
      <c r="T35" s="25"/>
      <c r="U35" s="25"/>
      <c r="V35" s="22"/>
    </row>
    <row r="36" spans="4:22" ht="12" customHeight="1">
      <c r="D36" s="6"/>
      <c r="E36" s="21">
        <v>31</v>
      </c>
      <c r="F36" s="153" t="str">
        <f>IFERROR(VLOOKUP(D36,Deelnemers!$D$6:$E$68,2,FALSE),"")</f>
        <v/>
      </c>
      <c r="G36" s="153"/>
      <c r="H36" s="23"/>
      <c r="I36" s="23"/>
      <c r="J36" s="23"/>
      <c r="K36" s="25"/>
      <c r="L36" s="27" t="str">
        <f t="shared" si="0"/>
        <v/>
      </c>
      <c r="M36" s="27" t="str">
        <f t="shared" si="1"/>
        <v/>
      </c>
      <c r="N36" s="27" t="str">
        <f t="shared" si="2"/>
        <v/>
      </c>
      <c r="O36" s="25"/>
      <c r="P36" s="25"/>
      <c r="Q36" s="25"/>
      <c r="R36" s="25"/>
      <c r="S36" s="25"/>
      <c r="T36" s="25"/>
      <c r="U36" s="25"/>
      <c r="V36" s="22"/>
    </row>
    <row r="37" spans="4:22" ht="12" customHeight="1">
      <c r="D37" s="6"/>
      <c r="E37" s="21">
        <v>32</v>
      </c>
      <c r="F37" s="153" t="str">
        <f>IFERROR(VLOOKUP(D37,Deelnemers!$D$6:$E$68,2,FALSE),"")</f>
        <v/>
      </c>
      <c r="G37" s="153"/>
      <c r="H37" s="23"/>
      <c r="I37" s="23"/>
      <c r="J37" s="23"/>
      <c r="K37" s="25"/>
      <c r="L37" s="27" t="str">
        <f t="shared" si="0"/>
        <v/>
      </c>
      <c r="M37" s="27" t="str">
        <f t="shared" si="1"/>
        <v/>
      </c>
      <c r="N37" s="27" t="str">
        <f t="shared" si="2"/>
        <v/>
      </c>
      <c r="O37" s="25"/>
      <c r="P37" s="25"/>
      <c r="Q37" s="25"/>
      <c r="R37" s="25"/>
      <c r="S37" s="25"/>
      <c r="T37" s="25"/>
      <c r="U37" s="25"/>
      <c r="V37" s="22"/>
    </row>
    <row r="38" spans="4:22" ht="12" customHeight="1">
      <c r="D38" s="6"/>
      <c r="E38" s="21">
        <v>33</v>
      </c>
      <c r="F38" s="153" t="str">
        <f>IFERROR(VLOOKUP(D38,Deelnemers!$D$6:$E$68,2,FALSE),"")</f>
        <v/>
      </c>
      <c r="G38" s="153"/>
      <c r="H38" s="23"/>
      <c r="I38" s="23"/>
      <c r="J38" s="23"/>
      <c r="K38" s="25"/>
      <c r="L38" s="27" t="str">
        <f t="shared" si="0"/>
        <v/>
      </c>
      <c r="M38" s="27" t="str">
        <f t="shared" si="1"/>
        <v/>
      </c>
      <c r="N38" s="27" t="str">
        <f t="shared" si="2"/>
        <v/>
      </c>
      <c r="O38" s="25"/>
      <c r="P38" s="25"/>
      <c r="Q38" s="25"/>
      <c r="R38" s="25"/>
      <c r="S38" s="25"/>
      <c r="T38" s="25"/>
      <c r="U38" s="25"/>
      <c r="V38" s="22"/>
    </row>
    <row r="39" spans="4:22" ht="12" customHeight="1">
      <c r="D39" s="6"/>
      <c r="E39" s="21">
        <v>34</v>
      </c>
      <c r="F39" s="153" t="str">
        <f>IFERROR(VLOOKUP(D39,Deelnemers!$D$6:$E$68,2,FALSE),"")</f>
        <v/>
      </c>
      <c r="G39" s="153"/>
      <c r="H39" s="23"/>
      <c r="I39" s="23"/>
      <c r="J39" s="23"/>
      <c r="K39" s="25"/>
      <c r="L39" s="27" t="str">
        <f t="shared" si="0"/>
        <v/>
      </c>
      <c r="M39" s="27" t="str">
        <f t="shared" si="1"/>
        <v/>
      </c>
      <c r="N39" s="27" t="str">
        <f t="shared" si="2"/>
        <v/>
      </c>
      <c r="O39" s="25"/>
      <c r="P39" s="25"/>
      <c r="Q39" s="25"/>
      <c r="R39" s="25"/>
      <c r="S39" s="25"/>
      <c r="T39" s="25"/>
      <c r="U39" s="25"/>
      <c r="V39" s="22"/>
    </row>
    <row r="40" spans="4:22" ht="12" customHeight="1">
      <c r="D40" s="6"/>
      <c r="E40" s="21">
        <v>35</v>
      </c>
      <c r="F40" s="153" t="str">
        <f>IFERROR(VLOOKUP(D40,Deelnemers!$D$6:$E$68,2,FALSE),"")</f>
        <v/>
      </c>
      <c r="G40" s="153"/>
      <c r="H40" s="23"/>
      <c r="I40" s="23"/>
      <c r="J40" s="23"/>
      <c r="K40" s="25"/>
      <c r="L40" s="27" t="str">
        <f t="shared" si="0"/>
        <v/>
      </c>
      <c r="M40" s="27" t="str">
        <f t="shared" si="1"/>
        <v/>
      </c>
      <c r="N40" s="27" t="str">
        <f t="shared" si="2"/>
        <v/>
      </c>
      <c r="O40" s="25"/>
      <c r="P40" s="25"/>
      <c r="Q40" s="25"/>
      <c r="R40" s="25"/>
      <c r="S40" s="25"/>
      <c r="T40" s="25"/>
      <c r="U40" s="25"/>
      <c r="V40" s="22"/>
    </row>
    <row r="41" spans="4:22" ht="12" customHeight="1">
      <c r="D41" s="6"/>
      <c r="E41" s="21">
        <v>36</v>
      </c>
      <c r="F41" s="153" t="str">
        <f>IFERROR(VLOOKUP(D41,Deelnemers!$D$6:$E$68,2,FALSE),"")</f>
        <v/>
      </c>
      <c r="G41" s="153"/>
      <c r="H41" s="23"/>
      <c r="I41" s="23"/>
      <c r="J41" s="23"/>
      <c r="K41" s="25"/>
      <c r="L41" s="27" t="str">
        <f t="shared" si="0"/>
        <v/>
      </c>
      <c r="M41" s="27" t="str">
        <f t="shared" si="1"/>
        <v/>
      </c>
      <c r="N41" s="27" t="str">
        <f t="shared" si="2"/>
        <v/>
      </c>
      <c r="O41" s="25"/>
      <c r="P41" s="25"/>
      <c r="Q41" s="25"/>
      <c r="R41" s="25"/>
      <c r="S41" s="25"/>
      <c r="T41" s="25"/>
      <c r="U41" s="25"/>
      <c r="V41" s="22"/>
    </row>
    <row r="42" spans="4:22" ht="12" customHeight="1">
      <c r="D42" s="6"/>
      <c r="E42" s="21">
        <v>37</v>
      </c>
      <c r="F42" s="153" t="str">
        <f>IFERROR(VLOOKUP(D42,Deelnemers!$D$6:$E$68,2,FALSE),"")</f>
        <v/>
      </c>
      <c r="G42" s="153"/>
      <c r="H42" s="23"/>
      <c r="I42" s="23"/>
      <c r="J42" s="23"/>
      <c r="K42" s="25"/>
      <c r="L42" s="27" t="str">
        <f t="shared" si="0"/>
        <v/>
      </c>
      <c r="M42" s="27" t="str">
        <f t="shared" si="1"/>
        <v/>
      </c>
      <c r="N42" s="27" t="str">
        <f t="shared" si="2"/>
        <v/>
      </c>
      <c r="O42" s="25"/>
      <c r="P42" s="25"/>
      <c r="Q42" s="25"/>
      <c r="R42" s="25"/>
      <c r="S42" s="25"/>
      <c r="T42" s="25"/>
      <c r="U42" s="25"/>
      <c r="V42" s="22"/>
    </row>
    <row r="43" spans="4:22" ht="12" customHeight="1">
      <c r="D43" s="6"/>
      <c r="E43" s="21">
        <v>38</v>
      </c>
      <c r="F43" s="153" t="str">
        <f>IFERROR(VLOOKUP(D43,Deelnemers!$D$6:$E$68,2,FALSE),"")</f>
        <v/>
      </c>
      <c r="G43" s="153"/>
      <c r="H43" s="23"/>
      <c r="I43" s="23"/>
      <c r="J43" s="23"/>
      <c r="K43" s="25"/>
      <c r="L43" s="27" t="str">
        <f t="shared" si="0"/>
        <v/>
      </c>
      <c r="M43" s="27" t="str">
        <f t="shared" si="1"/>
        <v/>
      </c>
      <c r="N43" s="27" t="str">
        <f t="shared" si="2"/>
        <v/>
      </c>
      <c r="O43" s="25"/>
      <c r="P43" s="25"/>
      <c r="Q43" s="25"/>
      <c r="R43" s="25"/>
      <c r="S43" s="25"/>
      <c r="T43" s="25"/>
      <c r="U43" s="25"/>
      <c r="V43" s="22"/>
    </row>
    <row r="44" spans="4:22" ht="12" customHeight="1">
      <c r="D44" s="6"/>
      <c r="E44" s="21">
        <v>39</v>
      </c>
      <c r="F44" s="153" t="str">
        <f>IFERROR(VLOOKUP(D44,Deelnemers!$D$6:$E$68,2,FALSE),"")</f>
        <v/>
      </c>
      <c r="G44" s="153"/>
      <c r="H44" s="23"/>
      <c r="I44" s="23"/>
      <c r="J44" s="23"/>
      <c r="K44" s="25"/>
      <c r="L44" s="27" t="str">
        <f t="shared" si="0"/>
        <v/>
      </c>
      <c r="M44" s="27" t="str">
        <f t="shared" si="1"/>
        <v/>
      </c>
      <c r="N44" s="27" t="str">
        <f t="shared" si="2"/>
        <v/>
      </c>
      <c r="O44" s="25"/>
      <c r="P44" s="25"/>
      <c r="Q44" s="25"/>
      <c r="R44" s="25"/>
      <c r="S44" s="25"/>
      <c r="T44" s="25"/>
      <c r="U44" s="25"/>
      <c r="V44" s="22"/>
    </row>
    <row r="45" spans="4:22" ht="12" customHeight="1">
      <c r="D45" s="6"/>
      <c r="E45" s="21">
        <v>40</v>
      </c>
      <c r="F45" s="153" t="str">
        <f>IFERROR(VLOOKUP(D45,Deelnemers!$D$6:$E$68,2,FALSE),"")</f>
        <v/>
      </c>
      <c r="G45" s="153"/>
      <c r="H45" s="23"/>
      <c r="I45" s="23"/>
      <c r="J45" s="23"/>
      <c r="K45" s="25"/>
      <c r="L45" s="27" t="str">
        <f t="shared" si="0"/>
        <v/>
      </c>
      <c r="M45" s="27" t="str">
        <f t="shared" si="1"/>
        <v/>
      </c>
      <c r="N45" s="27" t="str">
        <f t="shared" si="2"/>
        <v/>
      </c>
      <c r="O45" s="25"/>
      <c r="P45" s="25"/>
      <c r="Q45" s="25"/>
      <c r="R45" s="25"/>
      <c r="S45" s="25"/>
      <c r="T45" s="25"/>
      <c r="U45" s="25"/>
      <c r="V45" s="22"/>
    </row>
    <row r="46" spans="4:22" ht="12" customHeight="1">
      <c r="E46" s="21">
        <v>41</v>
      </c>
      <c r="F46" s="153" t="str">
        <f>IFERROR(VLOOKUP(D46,Deelnemers!$D$6:$E$68,2,FALSE),"")</f>
        <v/>
      </c>
      <c r="G46" s="153"/>
      <c r="H46" s="23"/>
      <c r="I46" s="23"/>
      <c r="J46" s="23"/>
      <c r="K46" s="22"/>
      <c r="L46" s="27" t="str">
        <f t="shared" si="0"/>
        <v/>
      </c>
      <c r="M46" s="27" t="str">
        <f t="shared" si="1"/>
        <v/>
      </c>
      <c r="N46" s="27" t="str">
        <f t="shared" si="2"/>
        <v/>
      </c>
      <c r="O46" s="22"/>
      <c r="P46" s="22"/>
      <c r="Q46" s="22"/>
      <c r="R46" s="22"/>
      <c r="S46" s="22"/>
      <c r="T46" s="22"/>
      <c r="U46" s="22"/>
      <c r="V46" s="22"/>
    </row>
    <row r="47" spans="4:22" ht="12" customHeight="1">
      <c r="E47" s="21">
        <v>42</v>
      </c>
      <c r="F47" s="153" t="str">
        <f>IFERROR(VLOOKUP(D47,Deelnemers!$D$6:$E$68,2,FALSE),"")</f>
        <v/>
      </c>
      <c r="G47" s="153"/>
      <c r="H47" s="23"/>
      <c r="I47" s="23"/>
      <c r="J47" s="23"/>
      <c r="K47" s="22"/>
      <c r="L47" s="27" t="str">
        <f t="shared" si="0"/>
        <v/>
      </c>
      <c r="M47" s="27" t="str">
        <f t="shared" si="1"/>
        <v/>
      </c>
      <c r="N47" s="27" t="str">
        <f t="shared" si="2"/>
        <v/>
      </c>
      <c r="O47" s="22"/>
      <c r="P47" s="22"/>
      <c r="Q47" s="22"/>
      <c r="R47" s="22"/>
      <c r="S47" s="22"/>
      <c r="T47" s="22"/>
      <c r="U47" s="22"/>
      <c r="V47" s="22"/>
    </row>
    <row r="48" spans="4:22" ht="12" customHeight="1">
      <c r="E48" s="21">
        <v>43</v>
      </c>
      <c r="F48" s="153" t="str">
        <f>IFERROR(VLOOKUP(D48,Deelnemers!$D$6:$E$68,2,FALSE),"")</f>
        <v/>
      </c>
      <c r="G48" s="153"/>
      <c r="H48" s="23"/>
      <c r="I48" s="23"/>
      <c r="J48" s="23"/>
      <c r="K48" s="22"/>
      <c r="L48" s="27" t="str">
        <f t="shared" si="0"/>
        <v/>
      </c>
      <c r="M48" s="27" t="str">
        <f t="shared" si="1"/>
        <v/>
      </c>
      <c r="N48" s="27" t="str">
        <f t="shared" si="2"/>
        <v/>
      </c>
      <c r="O48" s="22"/>
      <c r="P48" s="22"/>
      <c r="Q48" s="22"/>
      <c r="R48" s="22"/>
      <c r="S48" s="22"/>
      <c r="T48" s="22"/>
      <c r="U48" s="22"/>
      <c r="V48" s="22"/>
    </row>
    <row r="49" spans="5:22" ht="12" customHeight="1">
      <c r="E49" s="21">
        <v>44</v>
      </c>
      <c r="F49" s="153" t="str">
        <f>IFERROR(VLOOKUP(D49,Deelnemers!$D$6:$E$68,2,FALSE),"")</f>
        <v/>
      </c>
      <c r="G49" s="153"/>
      <c r="H49" s="23"/>
      <c r="I49" s="23"/>
      <c r="J49" s="23"/>
      <c r="K49" s="22"/>
      <c r="L49" s="27" t="str">
        <f t="shared" si="0"/>
        <v/>
      </c>
      <c r="M49" s="27" t="str">
        <f t="shared" si="1"/>
        <v/>
      </c>
      <c r="N49" s="27" t="str">
        <f t="shared" si="2"/>
        <v/>
      </c>
      <c r="O49" s="22"/>
      <c r="P49" s="22"/>
      <c r="Q49" s="22"/>
      <c r="R49" s="22"/>
      <c r="S49" s="22"/>
      <c r="T49" s="22"/>
      <c r="U49" s="22"/>
      <c r="V49" s="22"/>
    </row>
    <row r="50" spans="5:22" ht="12" customHeight="1">
      <c r="E50" s="21">
        <v>45</v>
      </c>
      <c r="F50" s="153" t="str">
        <f>IFERROR(VLOOKUP(D50,Deelnemers!$D$6:$E$68,2,FALSE),"")</f>
        <v/>
      </c>
      <c r="G50" s="153"/>
      <c r="H50" s="23"/>
      <c r="I50" s="23"/>
      <c r="J50" s="23"/>
      <c r="L50" s="27" t="str">
        <f t="shared" si="0"/>
        <v/>
      </c>
      <c r="M50" s="27" t="str">
        <f t="shared" si="1"/>
        <v/>
      </c>
      <c r="N50" s="27" t="str">
        <f t="shared" si="2"/>
        <v/>
      </c>
    </row>
    <row r="51" spans="5:22" ht="12" customHeight="1">
      <c r="E51" s="21">
        <v>46</v>
      </c>
      <c r="F51" s="153" t="str">
        <f>IFERROR(VLOOKUP(D51,Deelnemers!$D$6:$E$68,2,FALSE),"")</f>
        <v/>
      </c>
      <c r="G51" s="153"/>
      <c r="H51" s="23"/>
      <c r="I51" s="23"/>
      <c r="J51" s="23"/>
      <c r="L51" s="27" t="str">
        <f t="shared" si="0"/>
        <v/>
      </c>
      <c r="M51" s="27" t="str">
        <f t="shared" si="1"/>
        <v/>
      </c>
      <c r="N51" s="27" t="str">
        <f t="shared" si="2"/>
        <v/>
      </c>
    </row>
    <row r="52" spans="5:22" ht="12" customHeight="1">
      <c r="E52" s="21">
        <v>47</v>
      </c>
      <c r="F52" s="153" t="str">
        <f>IFERROR(VLOOKUP(D52,Deelnemers!$D$6:$E$68,2,FALSE),"")</f>
        <v/>
      </c>
      <c r="G52" s="153"/>
      <c r="H52" s="23"/>
      <c r="I52" s="23"/>
      <c r="J52" s="23"/>
      <c r="L52" s="27" t="str">
        <f t="shared" si="0"/>
        <v/>
      </c>
      <c r="M52" s="27" t="str">
        <f t="shared" si="1"/>
        <v/>
      </c>
      <c r="N52" s="27" t="str">
        <f t="shared" si="2"/>
        <v/>
      </c>
    </row>
    <row r="53" spans="5:22" ht="12" customHeight="1">
      <c r="E53" s="21">
        <v>48</v>
      </c>
      <c r="F53" s="153" t="str">
        <f>IFERROR(VLOOKUP(D53,Deelnemers!$D$6:$E$68,2,FALSE),"")</f>
        <v/>
      </c>
      <c r="G53" s="153"/>
      <c r="H53" s="23"/>
      <c r="I53" s="23"/>
      <c r="J53" s="23"/>
      <c r="L53" s="27" t="str">
        <f t="shared" si="0"/>
        <v/>
      </c>
      <c r="M53" s="27" t="str">
        <f t="shared" si="1"/>
        <v/>
      </c>
      <c r="N53" s="27" t="str">
        <f t="shared" si="2"/>
        <v/>
      </c>
    </row>
    <row r="54" spans="5:22" ht="12" customHeight="1">
      <c r="E54" s="21">
        <v>49</v>
      </c>
      <c r="F54" s="153" t="str">
        <f>IFERROR(VLOOKUP(D54,Deelnemers!$D$6:$E$68,2,FALSE),"")</f>
        <v/>
      </c>
      <c r="G54" s="153"/>
      <c r="H54" s="23"/>
      <c r="I54" s="23"/>
      <c r="J54" s="23"/>
      <c r="L54" s="27" t="str">
        <f t="shared" si="0"/>
        <v/>
      </c>
      <c r="M54" s="27" t="str">
        <f t="shared" si="1"/>
        <v/>
      </c>
      <c r="N54" s="27" t="str">
        <f t="shared" si="2"/>
        <v/>
      </c>
    </row>
    <row r="55" spans="5:22" ht="12" customHeight="1">
      <c r="E55" s="21">
        <v>50</v>
      </c>
      <c r="F55" s="153" t="str">
        <f>IFERROR(VLOOKUP(D55,Deelnemers!$D$6:$E$68,2,FALSE),"")</f>
        <v/>
      </c>
      <c r="G55" s="153"/>
      <c r="H55" s="23"/>
      <c r="I55" s="23"/>
      <c r="J55" s="23"/>
      <c r="L55" s="27" t="str">
        <f t="shared" si="0"/>
        <v/>
      </c>
      <c r="M55" s="27" t="str">
        <f t="shared" si="1"/>
        <v/>
      </c>
      <c r="N55" s="27" t="str">
        <f t="shared" si="2"/>
        <v/>
      </c>
    </row>
    <row r="56" spans="5:22" ht="12" customHeight="1">
      <c r="E56" s="21">
        <v>51</v>
      </c>
      <c r="F56" s="153" t="str">
        <f>IFERROR(VLOOKUP(D56,Deelnemers!$D$6:$E$68,2,FALSE),"")</f>
        <v/>
      </c>
      <c r="G56" s="153"/>
      <c r="H56" s="23"/>
      <c r="I56" s="23"/>
      <c r="J56" s="23"/>
      <c r="L56" s="27" t="str">
        <f t="shared" si="0"/>
        <v/>
      </c>
      <c r="M56" s="27" t="str">
        <f t="shared" si="1"/>
        <v/>
      </c>
      <c r="N56" s="27" t="str">
        <f t="shared" si="2"/>
        <v/>
      </c>
    </row>
    <row r="57" spans="5:22" ht="12" customHeight="1">
      <c r="E57" s="21">
        <v>52</v>
      </c>
      <c r="F57" s="153" t="str">
        <f>IFERROR(VLOOKUP(D57,Deelnemers!$D$6:$E$68,2,FALSE),"")</f>
        <v/>
      </c>
      <c r="G57" s="153"/>
      <c r="H57" s="23"/>
      <c r="I57" s="23"/>
      <c r="J57" s="23"/>
      <c r="L57" s="27" t="str">
        <f t="shared" si="0"/>
        <v/>
      </c>
      <c r="M57" s="27" t="str">
        <f t="shared" si="1"/>
        <v/>
      </c>
      <c r="N57" s="27" t="str">
        <f t="shared" si="2"/>
        <v/>
      </c>
    </row>
    <row r="58" spans="5:22" ht="12" customHeight="1">
      <c r="E58" s="21">
        <v>53</v>
      </c>
      <c r="F58" s="153" t="str">
        <f>IFERROR(VLOOKUP(D58,Deelnemers!$D$6:$E$68,2,FALSE),"")</f>
        <v/>
      </c>
      <c r="G58" s="153"/>
      <c r="H58" s="23"/>
      <c r="I58" s="23"/>
      <c r="J58" s="23"/>
      <c r="L58" s="27" t="str">
        <f t="shared" si="0"/>
        <v/>
      </c>
      <c r="M58" s="27" t="str">
        <f t="shared" si="1"/>
        <v/>
      </c>
      <c r="N58" s="27" t="str">
        <f t="shared" si="2"/>
        <v/>
      </c>
    </row>
    <row r="59" spans="5:22" ht="12" customHeight="1">
      <c r="E59" s="21">
        <v>54</v>
      </c>
      <c r="F59" s="153" t="str">
        <f>IFERROR(VLOOKUP(D59,Deelnemers!$D$6:$E$68,2,FALSE),"")</f>
        <v/>
      </c>
      <c r="G59" s="153"/>
      <c r="H59" s="23"/>
      <c r="I59" s="23"/>
      <c r="J59" s="23"/>
      <c r="L59" s="27" t="str">
        <f t="shared" si="0"/>
        <v/>
      </c>
      <c r="M59" s="27" t="str">
        <f t="shared" si="1"/>
        <v/>
      </c>
      <c r="N59" s="27" t="str">
        <f t="shared" si="2"/>
        <v/>
      </c>
    </row>
    <row r="60" spans="5:22" ht="12" customHeight="1">
      <c r="E60" s="21">
        <v>55</v>
      </c>
      <c r="F60" s="153" t="str">
        <f>IFERROR(VLOOKUP(D60,Deelnemers!$D$6:$E$68,2,FALSE),"")</f>
        <v/>
      </c>
      <c r="G60" s="153"/>
      <c r="H60" s="23"/>
      <c r="I60" s="23"/>
      <c r="J60" s="23"/>
      <c r="L60" s="27" t="str">
        <f t="shared" si="0"/>
        <v/>
      </c>
      <c r="M60" s="27" t="str">
        <f t="shared" si="1"/>
        <v/>
      </c>
      <c r="N60" s="27" t="str">
        <f t="shared" si="2"/>
        <v/>
      </c>
    </row>
    <row r="61" spans="5:22" ht="12" customHeight="1">
      <c r="E61" s="21">
        <v>56</v>
      </c>
      <c r="F61" s="153" t="str">
        <f>IFERROR(VLOOKUP(D61,Deelnemers!$D$6:$E$68,2,FALSE),"")</f>
        <v/>
      </c>
      <c r="G61" s="153"/>
      <c r="H61" s="23"/>
      <c r="I61" s="23"/>
      <c r="J61" s="23"/>
      <c r="L61" s="27" t="str">
        <f t="shared" si="0"/>
        <v/>
      </c>
      <c r="M61" s="27" t="str">
        <f t="shared" si="1"/>
        <v/>
      </c>
      <c r="N61" s="27" t="str">
        <f t="shared" si="2"/>
        <v/>
      </c>
    </row>
    <row r="62" spans="5:22" ht="12" customHeight="1">
      <c r="E62" s="21">
        <v>57</v>
      </c>
      <c r="F62" s="153" t="str">
        <f>IFERROR(VLOOKUP(D62,Deelnemers!$D$6:$E$68,2,FALSE),"")</f>
        <v/>
      </c>
      <c r="G62" s="153"/>
      <c r="H62" s="23"/>
      <c r="I62" s="23"/>
      <c r="J62" s="23"/>
      <c r="L62" s="27" t="str">
        <f t="shared" si="0"/>
        <v/>
      </c>
      <c r="M62" s="27" t="str">
        <f t="shared" si="1"/>
        <v/>
      </c>
      <c r="N62" s="27" t="str">
        <f t="shared" si="2"/>
        <v/>
      </c>
    </row>
    <row r="63" spans="5:22" ht="12" customHeight="1">
      <c r="E63" s="21">
        <v>58</v>
      </c>
      <c r="F63" s="153" t="str">
        <f>IFERROR(VLOOKUP(D63,Deelnemers!$D$6:$E$68,2,FALSE),"")</f>
        <v/>
      </c>
      <c r="G63" s="153"/>
      <c r="H63" s="23"/>
      <c r="I63" s="23"/>
      <c r="J63" s="23"/>
      <c r="L63" s="27" t="str">
        <f t="shared" si="0"/>
        <v/>
      </c>
      <c r="M63" s="27" t="str">
        <f t="shared" si="1"/>
        <v/>
      </c>
      <c r="N63" s="27" t="str">
        <f t="shared" si="2"/>
        <v/>
      </c>
    </row>
    <row r="64" spans="5:22" ht="12" customHeight="1">
      <c r="E64" s="21">
        <v>59</v>
      </c>
      <c r="F64" s="153" t="str">
        <f>IFERROR(VLOOKUP(D64,Deelnemers!$D$6:$E$68,2,FALSE),"")</f>
        <v/>
      </c>
      <c r="G64" s="153"/>
      <c r="H64" s="23"/>
      <c r="I64" s="23"/>
      <c r="J64" s="23"/>
      <c r="L64" s="27" t="str">
        <f t="shared" si="0"/>
        <v/>
      </c>
      <c r="M64" s="27" t="str">
        <f t="shared" si="1"/>
        <v/>
      </c>
      <c r="N64" s="27" t="str">
        <f t="shared" si="2"/>
        <v/>
      </c>
    </row>
    <row r="65" spans="5:14" ht="12" customHeight="1">
      <c r="E65" s="21">
        <v>60</v>
      </c>
      <c r="F65" s="153" t="str">
        <f>IFERROR(VLOOKUP(D65,Deelnemers!$D$6:$E$68,2,FALSE),"")</f>
        <v/>
      </c>
      <c r="G65" s="153"/>
      <c r="H65" s="23"/>
      <c r="I65" s="23"/>
      <c r="J65" s="23"/>
      <c r="L65" s="27" t="str">
        <f t="shared" si="0"/>
        <v/>
      </c>
      <c r="M65" s="27" t="str">
        <f t="shared" si="1"/>
        <v/>
      </c>
      <c r="N65" s="27" t="str">
        <f t="shared" si="2"/>
        <v/>
      </c>
    </row>
    <row r="66" spans="5:14" ht="12" customHeight="1">
      <c r="E66" s="21">
        <v>61</v>
      </c>
      <c r="F66" s="153" t="str">
        <f>IFERROR(VLOOKUP(D66,Deelnemers!$D$6:$E$68,2,FALSE),"")</f>
        <v/>
      </c>
      <c r="G66" s="153"/>
      <c r="H66" s="23"/>
      <c r="I66" s="23"/>
      <c r="J66" s="23"/>
      <c r="L66" s="27" t="str">
        <f t="shared" si="0"/>
        <v/>
      </c>
      <c r="M66" s="27" t="str">
        <f t="shared" si="1"/>
        <v/>
      </c>
      <c r="N66" s="27" t="str">
        <f t="shared" si="2"/>
        <v/>
      </c>
    </row>
    <row r="67" spans="5:14" ht="12" customHeight="1">
      <c r="E67" s="21">
        <v>62</v>
      </c>
      <c r="F67" s="153" t="str">
        <f>IFERROR(VLOOKUP(D67,Deelnemers!$D$6:$E$68,2,FALSE),"")</f>
        <v/>
      </c>
      <c r="G67" s="153"/>
      <c r="H67" s="23"/>
      <c r="I67" s="23"/>
      <c r="J67" s="23"/>
      <c r="L67" s="27" t="str">
        <f t="shared" si="0"/>
        <v/>
      </c>
      <c r="M67" s="27" t="str">
        <f t="shared" si="1"/>
        <v/>
      </c>
      <c r="N67" s="27" t="str">
        <f t="shared" si="2"/>
        <v/>
      </c>
    </row>
    <row r="68" spans="5:14" ht="12" customHeight="1">
      <c r="E68" s="21">
        <v>63</v>
      </c>
      <c r="F68" s="153" t="str">
        <f>IFERROR(VLOOKUP(D68,Deelnemers!$D$6:$E$68,2,FALSE),"")</f>
        <v/>
      </c>
      <c r="G68" s="153"/>
      <c r="H68" s="23"/>
      <c r="I68" s="23"/>
      <c r="J68" s="23"/>
      <c r="L68" s="27" t="str">
        <f t="shared" si="0"/>
        <v/>
      </c>
      <c r="M68" s="27" t="str">
        <f t="shared" si="1"/>
        <v/>
      </c>
      <c r="N68" s="27" t="str">
        <f t="shared" si="2"/>
        <v/>
      </c>
    </row>
    <row r="69" spans="5:14" ht="12" customHeight="1">
      <c r="E69" s="21">
        <v>64</v>
      </c>
      <c r="F69" s="153" t="str">
        <f>IFERROR(VLOOKUP(D69,Deelnemers!$D$6:$E$68,2,FALSE),"")</f>
        <v/>
      </c>
      <c r="G69" s="153"/>
      <c r="H69" s="23"/>
      <c r="I69" s="23"/>
      <c r="J69" s="23"/>
      <c r="L69" s="27" t="str">
        <f t="shared" si="0"/>
        <v/>
      </c>
      <c r="M69" s="27" t="str">
        <f t="shared" si="1"/>
        <v/>
      </c>
      <c r="N69" s="27" t="str">
        <f t="shared" si="2"/>
        <v/>
      </c>
    </row>
    <row r="70" spans="5:14" ht="12" customHeight="1">
      <c r="E70" s="21">
        <v>65</v>
      </c>
      <c r="F70" s="153" t="str">
        <f>IFERROR(VLOOKUP(D70,Deelnemers!$D$6:$E$68,2,FALSE),"")</f>
        <v/>
      </c>
      <c r="G70" s="153"/>
      <c r="H70" s="23"/>
      <c r="I70" s="23"/>
      <c r="J70" s="23"/>
      <c r="L70" s="27" t="str">
        <f t="shared" si="0"/>
        <v/>
      </c>
      <c r="M70" s="27" t="str">
        <f t="shared" si="1"/>
        <v/>
      </c>
      <c r="N70" s="27" t="str">
        <f t="shared" si="2"/>
        <v/>
      </c>
    </row>
    <row r="71" spans="5:14" ht="12" customHeight="1">
      <c r="E71" s="21">
        <v>66</v>
      </c>
      <c r="F71" s="153" t="str">
        <f>IFERROR(VLOOKUP(D71,Deelnemers!$D$6:$E$68,2,FALSE),"")</f>
        <v/>
      </c>
      <c r="G71" s="153"/>
      <c r="H71" s="23"/>
      <c r="I71" s="23"/>
      <c r="J71" s="23"/>
      <c r="L71" s="27" t="str">
        <f t="shared" ref="L71:L75" si="3">IF(H71="X",8,IF(H71="0",0,""))</f>
        <v/>
      </c>
      <c r="M71" s="27" t="str">
        <f t="shared" ref="M71:M75" si="4">IF(I71="X",2,IF(I71="0",0,""))</f>
        <v/>
      </c>
      <c r="N71" s="27" t="str">
        <f t="shared" ref="N71:N75" si="5">IF(J71="X",3,IF(J71="0",0,""))</f>
        <v/>
      </c>
    </row>
    <row r="72" spans="5:14" ht="12" customHeight="1">
      <c r="E72" s="21">
        <v>67</v>
      </c>
      <c r="F72" s="153" t="str">
        <f>IFERROR(VLOOKUP(D72,Deelnemers!$D$6:$E$68,2,FALSE),"")</f>
        <v/>
      </c>
      <c r="G72" s="153"/>
      <c r="H72" s="23"/>
      <c r="I72" s="23"/>
      <c r="J72" s="23"/>
      <c r="L72" s="27" t="str">
        <f t="shared" si="3"/>
        <v/>
      </c>
      <c r="M72" s="27" t="str">
        <f t="shared" si="4"/>
        <v/>
      </c>
      <c r="N72" s="27" t="str">
        <f t="shared" si="5"/>
        <v/>
      </c>
    </row>
    <row r="73" spans="5:14" ht="12" customHeight="1">
      <c r="E73" s="21">
        <v>68</v>
      </c>
      <c r="F73" s="153" t="str">
        <f>IFERROR(VLOOKUP(D73,Deelnemers!$D$6:$E$68,2,FALSE),"")</f>
        <v/>
      </c>
      <c r="G73" s="153"/>
      <c r="H73" s="23"/>
      <c r="I73" s="23"/>
      <c r="J73" s="23"/>
      <c r="L73" s="27" t="str">
        <f t="shared" si="3"/>
        <v/>
      </c>
      <c r="M73" s="27" t="str">
        <f t="shared" si="4"/>
        <v/>
      </c>
      <c r="N73" s="27" t="str">
        <f t="shared" si="5"/>
        <v/>
      </c>
    </row>
    <row r="74" spans="5:14" ht="12" customHeight="1">
      <c r="E74" s="21">
        <v>69</v>
      </c>
      <c r="F74" s="153" t="str">
        <f>IFERROR(VLOOKUP(D74,Deelnemers!$D$6:$E$68,2,FALSE),"")</f>
        <v/>
      </c>
      <c r="G74" s="153"/>
      <c r="H74" s="23"/>
      <c r="I74" s="23"/>
      <c r="J74" s="23"/>
      <c r="L74" s="27" t="str">
        <f t="shared" si="3"/>
        <v/>
      </c>
      <c r="M74" s="27" t="str">
        <f t="shared" si="4"/>
        <v/>
      </c>
      <c r="N74" s="27" t="str">
        <f t="shared" si="5"/>
        <v/>
      </c>
    </row>
    <row r="75" spans="5:14" ht="12" customHeight="1">
      <c r="E75" s="21">
        <v>70</v>
      </c>
      <c r="F75" s="153" t="str">
        <f>IFERROR(VLOOKUP(D75,Deelnemers!$D$6:$E$68,2,FALSE),"")</f>
        <v/>
      </c>
      <c r="G75" s="153"/>
      <c r="H75" s="23"/>
      <c r="I75" s="23"/>
      <c r="J75" s="23"/>
      <c r="L75" s="27" t="str">
        <f t="shared" si="3"/>
        <v/>
      </c>
      <c r="M75" s="27" t="str">
        <f t="shared" si="4"/>
        <v/>
      </c>
      <c r="N75" s="27" t="str">
        <f t="shared" si="5"/>
        <v/>
      </c>
    </row>
    <row r="76" spans="5:14" ht="12" customHeight="1"/>
    <row r="77" spans="5:14" ht="12" customHeight="1">
      <c r="L77" s="26">
        <f>SUM(L6:L75)</f>
        <v>0</v>
      </c>
      <c r="M77" s="26">
        <f t="shared" ref="M77:N77" si="6">SUM(M6:M75)</f>
        <v>0</v>
      </c>
      <c r="N77" s="26">
        <f t="shared" si="6"/>
        <v>0</v>
      </c>
    </row>
    <row r="78" spans="5:14" ht="12" customHeight="1"/>
    <row r="79" spans="5:14" ht="12" customHeight="1"/>
    <row r="80" spans="5:1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mergeCells count="77">
    <mergeCell ref="F10:G10"/>
    <mergeCell ref="D2:F3"/>
    <mergeCell ref="H2:I3"/>
    <mergeCell ref="K2:L3"/>
    <mergeCell ref="F5:G5"/>
    <mergeCell ref="F6:G6"/>
    <mergeCell ref="Q6:Q7"/>
    <mergeCell ref="R6:R7"/>
    <mergeCell ref="F7:G7"/>
    <mergeCell ref="F8:G8"/>
    <mergeCell ref="F9:G9"/>
    <mergeCell ref="P6:P7"/>
    <mergeCell ref="F22:G22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34:G34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46:G46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58:G58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70:G70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1:G71"/>
    <mergeCell ref="F72:G72"/>
    <mergeCell ref="F73:G73"/>
    <mergeCell ref="F74:G74"/>
    <mergeCell ref="F75:G75"/>
  </mergeCells>
  <hyperlinks>
    <hyperlink ref="D2:F3" location="Menu!A1" display="Menu" xr:uid="{0B9FCD74-2869-4F94-9B5C-14950B1CE917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3510-26C0-4AE1-B64D-92EE46811D52}">
  <sheetPr codeName="Blad7"/>
  <dimension ref="A1:AC621"/>
  <sheetViews>
    <sheetView workbookViewId="0">
      <selection activeCell="Y44" sqref="Y44"/>
    </sheetView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109375" style="2"/>
    <col min="6" max="6" width="18.33203125" style="1" bestFit="1" customWidth="1"/>
    <col min="7" max="10" width="5" style="1" bestFit="1" customWidth="1"/>
    <col min="11" max="11" width="4.6640625" style="1" customWidth="1"/>
    <col min="12" max="13" width="5.44140625" style="1" bestFit="1" customWidth="1"/>
    <col min="14" max="15" width="5" style="1" bestFit="1" customWidth="1"/>
    <col min="16" max="18" width="5.88671875" style="1" bestFit="1" customWidth="1"/>
    <col min="19" max="19" width="8.6640625" style="1" bestFit="1" customWidth="1"/>
    <col min="20" max="20" width="11.109375" style="1" bestFit="1" customWidth="1"/>
    <col min="21" max="21" width="6.44140625" style="56" bestFit="1" customWidth="1"/>
    <col min="22" max="47" width="9.109375" style="1"/>
    <col min="48" max="53" width="8.6640625" style="1" customWidth="1"/>
    <col min="54" max="16384" width="9.109375" style="1"/>
  </cols>
  <sheetData>
    <row r="1" spans="1:29" s="3" customFormat="1" ht="12" customHeight="1">
      <c r="D1" s="8"/>
      <c r="E1" s="4"/>
      <c r="G1" s="48"/>
      <c r="H1" s="48"/>
      <c r="I1" s="48"/>
      <c r="J1" s="48"/>
      <c r="K1" s="89"/>
      <c r="L1" s="48"/>
      <c r="U1" s="55"/>
    </row>
    <row r="2" spans="1:29" s="3" customFormat="1" ht="12" customHeight="1">
      <c r="D2" s="90"/>
      <c r="E2" s="90"/>
      <c r="F2" s="90"/>
      <c r="G2" s="50"/>
      <c r="H2" s="50"/>
      <c r="I2" s="48"/>
      <c r="J2" s="50"/>
      <c r="K2" s="50"/>
      <c r="L2" s="19"/>
      <c r="U2" s="55"/>
    </row>
    <row r="3" spans="1:29" ht="12" customHeight="1">
      <c r="D3" s="88"/>
      <c r="E3" s="88"/>
      <c r="F3" s="88"/>
      <c r="G3" s="49"/>
      <c r="H3" s="49"/>
      <c r="I3" s="22"/>
      <c r="J3" s="49"/>
      <c r="K3" s="49"/>
      <c r="L3" s="18"/>
    </row>
    <row r="4" spans="1:29" ht="12" customHeight="1"/>
    <row r="5" spans="1:29" s="12" customFormat="1" ht="12" customHeight="1">
      <c r="A5" s="15"/>
      <c r="B5" s="15"/>
      <c r="D5" s="11"/>
      <c r="E5" s="87" t="s">
        <v>47</v>
      </c>
      <c r="F5" s="87" t="s">
        <v>2</v>
      </c>
      <c r="G5" s="16" t="s">
        <v>86</v>
      </c>
      <c r="H5" s="16" t="s">
        <v>87</v>
      </c>
      <c r="I5" s="16" t="s">
        <v>88</v>
      </c>
      <c r="J5" s="16" t="s">
        <v>89</v>
      </c>
      <c r="K5" s="16" t="s">
        <v>90</v>
      </c>
      <c r="L5" s="16" t="s">
        <v>91</v>
      </c>
      <c r="M5" s="16" t="s">
        <v>92</v>
      </c>
      <c r="N5" s="16" t="s">
        <v>93</v>
      </c>
      <c r="O5" s="16" t="s">
        <v>94</v>
      </c>
      <c r="P5" s="16" t="s">
        <v>95</v>
      </c>
      <c r="Q5" s="16" t="s">
        <v>96</v>
      </c>
      <c r="R5" s="16" t="s">
        <v>97</v>
      </c>
      <c r="S5" s="16" t="s">
        <v>98</v>
      </c>
      <c r="T5" s="16" t="s">
        <v>99</v>
      </c>
      <c r="U5" s="58" t="s">
        <v>100</v>
      </c>
    </row>
    <row r="6" spans="1:29" ht="12" customHeight="1">
      <c r="D6" s="6"/>
      <c r="E6" s="59">
        <v>1</v>
      </c>
      <c r="F6" s="86" t="str">
        <f>+'IN-W1'!F6:G6</f>
        <v>Evert Hoefnagel</v>
      </c>
      <c r="G6" s="51">
        <v>17</v>
      </c>
      <c r="H6" s="51">
        <v>13</v>
      </c>
      <c r="I6" s="51">
        <v>27</v>
      </c>
      <c r="J6" s="51">
        <v>26</v>
      </c>
      <c r="K6" s="52">
        <v>16</v>
      </c>
      <c r="L6" s="52">
        <v>29</v>
      </c>
      <c r="M6" s="52">
        <v>14</v>
      </c>
      <c r="N6" s="51">
        <v>15</v>
      </c>
      <c r="O6" s="51"/>
      <c r="P6" s="51"/>
      <c r="Q6" s="51"/>
      <c r="R6" s="51"/>
      <c r="S6" s="51">
        <f t="shared" ref="S6:S29" si="0">SUM(G6:R6)</f>
        <v>157</v>
      </c>
      <c r="T6" s="51">
        <f t="shared" ref="T6:T29" si="1">COUNT(G6:R6)</f>
        <v>8</v>
      </c>
      <c r="U6" s="57">
        <f t="shared" ref="U6:U29" si="2">IF((LEN(E6)&gt;0),(IF((S6=0),(IF(U5="Punten",0,(IF((S5&gt;0),(U5-8),U5)))),(IF((U5="Punten"),100,(U5-2))))),0)</f>
        <v>100</v>
      </c>
    </row>
    <row r="7" spans="1:29" ht="12" customHeight="1">
      <c r="D7" s="6"/>
      <c r="E7" s="59">
        <v>2</v>
      </c>
      <c r="F7" s="86" t="str">
        <f>+'IN-W1'!F7:G7</f>
        <v>Jurgen van Rijswijk</v>
      </c>
      <c r="G7" s="51">
        <v>14</v>
      </c>
      <c r="H7" s="51">
        <v>14</v>
      </c>
      <c r="I7" s="51">
        <v>14</v>
      </c>
      <c r="J7" s="51">
        <v>14</v>
      </c>
      <c r="K7" s="52">
        <v>42</v>
      </c>
      <c r="L7" s="52">
        <v>18</v>
      </c>
      <c r="M7" s="52">
        <v>22</v>
      </c>
      <c r="N7" s="51"/>
      <c r="O7" s="51"/>
      <c r="P7" s="51"/>
      <c r="Q7" s="51"/>
      <c r="R7" s="51"/>
      <c r="S7" s="51">
        <f t="shared" si="0"/>
        <v>138</v>
      </c>
      <c r="T7" s="51">
        <f t="shared" si="1"/>
        <v>7</v>
      </c>
      <c r="U7" s="57">
        <f t="shared" si="2"/>
        <v>98</v>
      </c>
    </row>
    <row r="8" spans="1:29" ht="12" customHeight="1">
      <c r="D8" s="6"/>
      <c r="E8" s="59">
        <v>3</v>
      </c>
      <c r="F8" s="86" t="str">
        <f>+'IN-W1'!F8:G8</f>
        <v>Jo Brobbel</v>
      </c>
      <c r="G8" s="51">
        <v>26</v>
      </c>
      <c r="H8" s="51">
        <v>22</v>
      </c>
      <c r="I8" s="51">
        <v>14</v>
      </c>
      <c r="J8" s="51">
        <v>11</v>
      </c>
      <c r="K8" s="52">
        <v>14</v>
      </c>
      <c r="L8" s="52">
        <v>20</v>
      </c>
      <c r="M8" s="52">
        <v>16</v>
      </c>
      <c r="N8" s="51">
        <v>12</v>
      </c>
      <c r="O8" s="51"/>
      <c r="P8" s="51"/>
      <c r="Q8" s="51"/>
      <c r="R8" s="51"/>
      <c r="S8" s="51">
        <f t="shared" si="0"/>
        <v>135</v>
      </c>
      <c r="T8" s="51">
        <f t="shared" si="1"/>
        <v>8</v>
      </c>
      <c r="U8" s="57">
        <f t="shared" si="2"/>
        <v>96</v>
      </c>
    </row>
    <row r="9" spans="1:29" ht="12" customHeight="1">
      <c r="D9" s="6"/>
      <c r="E9" s="59">
        <v>4</v>
      </c>
      <c r="F9" s="86" t="str">
        <f>+'IN-W1'!F10:G10</f>
        <v>Robert de Bruin</v>
      </c>
      <c r="G9" s="51">
        <v>14</v>
      </c>
      <c r="H9" s="51">
        <v>15</v>
      </c>
      <c r="I9" s="51">
        <v>16</v>
      </c>
      <c r="J9" s="51">
        <v>1</v>
      </c>
      <c r="K9" s="52">
        <v>11</v>
      </c>
      <c r="L9" s="52">
        <v>12</v>
      </c>
      <c r="M9" s="52">
        <v>15</v>
      </c>
      <c r="N9" s="51">
        <v>15</v>
      </c>
      <c r="O9" s="51">
        <v>12</v>
      </c>
      <c r="P9" s="51">
        <v>2</v>
      </c>
      <c r="Q9" s="51">
        <v>18</v>
      </c>
      <c r="R9" s="51"/>
      <c r="S9" s="51">
        <f t="shared" si="0"/>
        <v>131</v>
      </c>
      <c r="T9" s="51">
        <f t="shared" si="1"/>
        <v>11</v>
      </c>
      <c r="U9" s="57">
        <f t="shared" si="2"/>
        <v>94</v>
      </c>
      <c r="AC9" s="1" t="str">
        <f>IF(G6="X",8,IF(G6="0",0,""))</f>
        <v/>
      </c>
    </row>
    <row r="10" spans="1:29" ht="12" customHeight="1">
      <c r="D10" s="6"/>
      <c r="E10" s="59">
        <v>5</v>
      </c>
      <c r="F10" s="86" t="str">
        <f>+'IN-W1'!F9:G9</f>
        <v>Gerrit van den Akker</v>
      </c>
      <c r="G10" s="51">
        <v>17</v>
      </c>
      <c r="H10" s="51">
        <v>12</v>
      </c>
      <c r="I10" s="51">
        <v>15</v>
      </c>
      <c r="J10" s="51">
        <v>14</v>
      </c>
      <c r="K10" s="52">
        <v>16</v>
      </c>
      <c r="L10" s="52">
        <v>17</v>
      </c>
      <c r="M10" s="52">
        <v>25</v>
      </c>
      <c r="N10" s="51">
        <v>15</v>
      </c>
      <c r="O10" s="51"/>
      <c r="P10" s="51"/>
      <c r="Q10" s="51"/>
      <c r="R10" s="51"/>
      <c r="S10" s="51">
        <f t="shared" si="0"/>
        <v>131</v>
      </c>
      <c r="T10" s="51">
        <f t="shared" si="1"/>
        <v>8</v>
      </c>
      <c r="U10" s="57">
        <f t="shared" si="2"/>
        <v>92</v>
      </c>
    </row>
    <row r="11" spans="1:29" ht="12" customHeight="1">
      <c r="D11" s="6"/>
      <c r="E11" s="59">
        <v>6</v>
      </c>
      <c r="F11" s="86" t="str">
        <f>+'IN-W1'!F11:G11</f>
        <v>Jan Kom</v>
      </c>
      <c r="G11" s="51">
        <v>21</v>
      </c>
      <c r="H11" s="51">
        <v>16</v>
      </c>
      <c r="I11" s="51">
        <v>14</v>
      </c>
      <c r="J11" s="51">
        <v>19</v>
      </c>
      <c r="K11" s="52">
        <v>17</v>
      </c>
      <c r="L11" s="52">
        <v>14</v>
      </c>
      <c r="M11" s="52">
        <v>16</v>
      </c>
      <c r="N11" s="51"/>
      <c r="O11" s="51"/>
      <c r="P11" s="51"/>
      <c r="Q11" s="51"/>
      <c r="R11" s="51"/>
      <c r="S11" s="51">
        <f t="shared" si="0"/>
        <v>117</v>
      </c>
      <c r="T11" s="51">
        <f t="shared" si="1"/>
        <v>7</v>
      </c>
      <c r="U11" s="57">
        <f t="shared" si="2"/>
        <v>90</v>
      </c>
    </row>
    <row r="12" spans="1:29" ht="12" customHeight="1">
      <c r="D12" s="6"/>
      <c r="E12" s="59">
        <v>7</v>
      </c>
      <c r="F12" s="86" t="str">
        <f>+'IN-W1'!F12:G12</f>
        <v>Rick van Eden</v>
      </c>
      <c r="G12" s="51">
        <v>15</v>
      </c>
      <c r="H12" s="51">
        <v>14</v>
      </c>
      <c r="I12" s="51">
        <v>15</v>
      </c>
      <c r="J12" s="51">
        <v>14</v>
      </c>
      <c r="K12" s="52">
        <v>15</v>
      </c>
      <c r="L12" s="52">
        <v>13</v>
      </c>
      <c r="M12" s="52">
        <v>17</v>
      </c>
      <c r="N12" s="51"/>
      <c r="O12" s="51"/>
      <c r="P12" s="51"/>
      <c r="Q12" s="51"/>
      <c r="R12" s="51"/>
      <c r="S12" s="51">
        <f t="shared" si="0"/>
        <v>103</v>
      </c>
      <c r="T12" s="51">
        <f t="shared" si="1"/>
        <v>7</v>
      </c>
      <c r="U12" s="57">
        <f t="shared" si="2"/>
        <v>88</v>
      </c>
    </row>
    <row r="13" spans="1:29" ht="12" customHeight="1">
      <c r="D13" s="6"/>
      <c r="E13" s="59">
        <v>8</v>
      </c>
      <c r="F13" s="86" t="str">
        <f>+'IN-W1'!F13:G13</f>
        <v>Roel Theunisse</v>
      </c>
      <c r="G13" s="51">
        <v>12</v>
      </c>
      <c r="H13" s="51">
        <v>26</v>
      </c>
      <c r="I13" s="51">
        <v>15</v>
      </c>
      <c r="J13" s="51">
        <v>13</v>
      </c>
      <c r="K13" s="52">
        <v>11</v>
      </c>
      <c r="L13" s="52">
        <v>15</v>
      </c>
      <c r="M13" s="52" t="str">
        <f>IF(I13="X",3,IF(I13="0",0,""))</f>
        <v/>
      </c>
      <c r="N13" s="51"/>
      <c r="O13" s="51"/>
      <c r="P13" s="51"/>
      <c r="Q13" s="51"/>
      <c r="R13" s="51"/>
      <c r="S13" s="51">
        <f t="shared" si="0"/>
        <v>92</v>
      </c>
      <c r="T13" s="51">
        <f t="shared" si="1"/>
        <v>6</v>
      </c>
      <c r="U13" s="57">
        <f t="shared" si="2"/>
        <v>86</v>
      </c>
    </row>
    <row r="14" spans="1:29" ht="12" customHeight="1">
      <c r="D14" s="6"/>
      <c r="E14" s="59">
        <v>9</v>
      </c>
      <c r="F14" s="86" t="str">
        <f>+'IN-W1'!F14:G14</f>
        <v>ikke</v>
      </c>
      <c r="G14" s="51">
        <v>11</v>
      </c>
      <c r="H14" s="51">
        <v>15</v>
      </c>
      <c r="I14" s="51">
        <v>14</v>
      </c>
      <c r="J14" s="51">
        <v>13</v>
      </c>
      <c r="K14" s="52">
        <v>13</v>
      </c>
      <c r="L14" s="52">
        <v>24</v>
      </c>
      <c r="M14" s="52" t="str">
        <f>IF(I14="X",3,IF(I14="0",0,""))</f>
        <v/>
      </c>
      <c r="N14" s="51"/>
      <c r="O14" s="51"/>
      <c r="P14" s="51"/>
      <c r="Q14" s="51"/>
      <c r="R14" s="51"/>
      <c r="S14" s="51">
        <f t="shared" si="0"/>
        <v>90</v>
      </c>
      <c r="T14" s="51">
        <f t="shared" si="1"/>
        <v>6</v>
      </c>
      <c r="U14" s="57">
        <f t="shared" si="2"/>
        <v>84</v>
      </c>
    </row>
    <row r="15" spans="1:29" ht="12" customHeight="1">
      <c r="D15" s="6"/>
      <c r="E15" s="59">
        <v>10</v>
      </c>
      <c r="F15" s="86" t="str">
        <f>+'IN-W1'!F15:G15</f>
        <v>Hugo Poldervaart</v>
      </c>
      <c r="G15" s="51">
        <v>15</v>
      </c>
      <c r="H15" s="51">
        <v>28</v>
      </c>
      <c r="I15" s="51">
        <v>15</v>
      </c>
      <c r="J15" s="51">
        <v>32</v>
      </c>
      <c r="K15" s="52" t="str">
        <f>IF(G15="X",8,IF(G15="0",0,""))</f>
        <v/>
      </c>
      <c r="L15" s="52" t="str">
        <f>IF(H15="X",2,IF(H15="0",0,""))</f>
        <v/>
      </c>
      <c r="M15" s="52" t="str">
        <f>IF(I15="X",3,IF(I15="0",0,""))</f>
        <v/>
      </c>
      <c r="N15" s="51"/>
      <c r="O15" s="51"/>
      <c r="P15" s="51"/>
      <c r="Q15" s="51"/>
      <c r="R15" s="51"/>
      <c r="S15" s="51">
        <f t="shared" si="0"/>
        <v>90</v>
      </c>
      <c r="T15" s="51">
        <f t="shared" si="1"/>
        <v>4</v>
      </c>
      <c r="U15" s="57">
        <f t="shared" si="2"/>
        <v>82</v>
      </c>
    </row>
    <row r="16" spans="1:29" ht="12" customHeight="1">
      <c r="D16" s="6"/>
      <c r="E16" s="59">
        <v>11</v>
      </c>
      <c r="F16" s="86" t="str">
        <f>+'IN-W1'!F16:G16</f>
        <v>Lennart de Bruin</v>
      </c>
      <c r="G16" s="51">
        <v>15</v>
      </c>
      <c r="H16" s="51">
        <v>14</v>
      </c>
      <c r="I16" s="51">
        <v>13</v>
      </c>
      <c r="J16" s="51">
        <v>14</v>
      </c>
      <c r="K16" s="52">
        <v>11</v>
      </c>
      <c r="L16" s="52">
        <v>14</v>
      </c>
      <c r="M16" s="52">
        <v>1</v>
      </c>
      <c r="N16" s="51"/>
      <c r="O16" s="51"/>
      <c r="P16" s="51"/>
      <c r="Q16" s="51"/>
      <c r="R16" s="51"/>
      <c r="S16" s="51">
        <f t="shared" si="0"/>
        <v>82</v>
      </c>
      <c r="T16" s="51">
        <f t="shared" si="1"/>
        <v>7</v>
      </c>
      <c r="U16" s="57">
        <f t="shared" si="2"/>
        <v>80</v>
      </c>
    </row>
    <row r="17" spans="4:21" ht="12" customHeight="1">
      <c r="D17" s="6"/>
      <c r="E17" s="59">
        <v>12</v>
      </c>
      <c r="F17" s="86" t="str">
        <f>+'IN-W1'!F17:G17</f>
        <v>Theo vd Broek</v>
      </c>
      <c r="G17" s="51">
        <v>14</v>
      </c>
      <c r="H17" s="51">
        <v>16</v>
      </c>
      <c r="I17" s="51">
        <v>32</v>
      </c>
      <c r="J17" s="51">
        <v>20</v>
      </c>
      <c r="K17" s="52" t="str">
        <f>IF(G17="X",8,IF(G17="0",0,""))</f>
        <v/>
      </c>
      <c r="L17" s="52" t="str">
        <f>IF(H17="X",2,IF(H17="0",0,""))</f>
        <v/>
      </c>
      <c r="M17" s="52" t="str">
        <f t="shared" ref="M17:M29" si="3">IF(I17="X",3,IF(I17="0",0,""))</f>
        <v/>
      </c>
      <c r="N17" s="51"/>
      <c r="O17" s="51"/>
      <c r="P17" s="51"/>
      <c r="Q17" s="51"/>
      <c r="R17" s="51"/>
      <c r="S17" s="51">
        <f t="shared" si="0"/>
        <v>82</v>
      </c>
      <c r="T17" s="51">
        <f t="shared" si="1"/>
        <v>4</v>
      </c>
      <c r="U17" s="57">
        <f t="shared" si="2"/>
        <v>78</v>
      </c>
    </row>
    <row r="18" spans="4:21" ht="12" customHeight="1">
      <c r="D18" s="6"/>
      <c r="E18" s="59">
        <v>13</v>
      </c>
      <c r="F18" s="86" t="str">
        <f>+'IN-W1'!F18:G18</f>
        <v>Arco de Bruin</v>
      </c>
      <c r="G18" s="51">
        <v>11</v>
      </c>
      <c r="H18" s="51">
        <v>19</v>
      </c>
      <c r="I18" s="51">
        <v>14</v>
      </c>
      <c r="J18" s="51">
        <v>12</v>
      </c>
      <c r="K18" s="52">
        <v>13</v>
      </c>
      <c r="L18" s="52">
        <v>11</v>
      </c>
      <c r="M18" s="52" t="str">
        <f t="shared" si="3"/>
        <v/>
      </c>
      <c r="N18" s="51"/>
      <c r="O18" s="51"/>
      <c r="P18" s="51"/>
      <c r="Q18" s="51"/>
      <c r="R18" s="51"/>
      <c r="S18" s="51">
        <f t="shared" si="0"/>
        <v>80</v>
      </c>
      <c r="T18" s="51">
        <f t="shared" si="1"/>
        <v>6</v>
      </c>
      <c r="U18" s="57">
        <f t="shared" si="2"/>
        <v>76</v>
      </c>
    </row>
    <row r="19" spans="4:21" ht="12" customHeight="1">
      <c r="D19" s="6"/>
      <c r="E19" s="59">
        <v>14</v>
      </c>
      <c r="F19" s="86" t="str">
        <f>+'IN-W1'!F19:G19</f>
        <v>Dirk Uil</v>
      </c>
      <c r="G19" s="51">
        <v>21</v>
      </c>
      <c r="H19" s="51">
        <v>15</v>
      </c>
      <c r="I19" s="51">
        <v>12</v>
      </c>
      <c r="J19" s="51">
        <v>17</v>
      </c>
      <c r="K19" s="52" t="str">
        <f t="shared" ref="K19:K29" si="4">IF(G19="X",8,IF(G19="0",0,""))</f>
        <v/>
      </c>
      <c r="L19" s="52" t="str">
        <f t="shared" ref="L19:L29" si="5">IF(H19="X",2,IF(H19="0",0,""))</f>
        <v/>
      </c>
      <c r="M19" s="52" t="str">
        <f t="shared" si="3"/>
        <v/>
      </c>
      <c r="N19" s="51"/>
      <c r="O19" s="51"/>
      <c r="P19" s="51"/>
      <c r="Q19" s="51"/>
      <c r="R19" s="51"/>
      <c r="S19" s="51">
        <f t="shared" si="0"/>
        <v>65</v>
      </c>
      <c r="T19" s="51">
        <f t="shared" si="1"/>
        <v>4</v>
      </c>
      <c r="U19" s="57">
        <f t="shared" si="2"/>
        <v>74</v>
      </c>
    </row>
    <row r="20" spans="4:21" ht="12" customHeight="1">
      <c r="D20" s="6"/>
      <c r="E20" s="59">
        <v>15</v>
      </c>
      <c r="F20" s="86" t="str">
        <f>+'IN-W1'!F20:G20</f>
        <v>Leo Breugel</v>
      </c>
      <c r="G20" s="51">
        <v>19</v>
      </c>
      <c r="H20" s="51">
        <v>13</v>
      </c>
      <c r="I20" s="51">
        <v>14</v>
      </c>
      <c r="J20" s="51">
        <v>15</v>
      </c>
      <c r="K20" s="52" t="str">
        <f t="shared" si="4"/>
        <v/>
      </c>
      <c r="L20" s="52" t="str">
        <f t="shared" si="5"/>
        <v/>
      </c>
      <c r="M20" s="52" t="str">
        <f t="shared" si="3"/>
        <v/>
      </c>
      <c r="N20" s="51"/>
      <c r="O20" s="51"/>
      <c r="P20" s="51"/>
      <c r="Q20" s="51"/>
      <c r="R20" s="51"/>
      <c r="S20" s="51">
        <f t="shared" si="0"/>
        <v>61</v>
      </c>
      <c r="T20" s="51">
        <f t="shared" si="1"/>
        <v>4</v>
      </c>
      <c r="U20" s="57">
        <f t="shared" si="2"/>
        <v>72</v>
      </c>
    </row>
    <row r="21" spans="4:21" ht="12" customHeight="1">
      <c r="D21" s="6"/>
      <c r="E21" s="59">
        <v>16</v>
      </c>
      <c r="F21" s="86" t="str">
        <f>+'IN-W1'!F21:G21</f>
        <v>Charles Laboure</v>
      </c>
      <c r="G21" s="51">
        <v>17</v>
      </c>
      <c r="H21" s="51">
        <v>14</v>
      </c>
      <c r="I21" s="51">
        <v>16</v>
      </c>
      <c r="J21" s="51">
        <v>13</v>
      </c>
      <c r="K21" s="52" t="str">
        <f t="shared" si="4"/>
        <v/>
      </c>
      <c r="L21" s="52" t="str">
        <f t="shared" si="5"/>
        <v/>
      </c>
      <c r="M21" s="52" t="str">
        <f t="shared" si="3"/>
        <v/>
      </c>
      <c r="N21" s="51"/>
      <c r="O21" s="51"/>
      <c r="P21" s="51"/>
      <c r="Q21" s="51"/>
      <c r="R21" s="51"/>
      <c r="S21" s="51">
        <f t="shared" si="0"/>
        <v>60</v>
      </c>
      <c r="T21" s="51">
        <f t="shared" si="1"/>
        <v>4</v>
      </c>
      <c r="U21" s="57">
        <f t="shared" si="2"/>
        <v>70</v>
      </c>
    </row>
    <row r="22" spans="4:21" ht="12" customHeight="1">
      <c r="D22" s="6"/>
      <c r="E22" s="59">
        <v>17</v>
      </c>
      <c r="F22" s="86" t="str">
        <f>+'IN-W1'!F22:G22</f>
        <v>Patrick Huf</v>
      </c>
      <c r="G22" s="51">
        <v>13</v>
      </c>
      <c r="H22" s="51">
        <v>28</v>
      </c>
      <c r="I22" s="51">
        <v>13</v>
      </c>
      <c r="J22" s="51"/>
      <c r="K22" s="52" t="str">
        <f t="shared" si="4"/>
        <v/>
      </c>
      <c r="L22" s="52" t="str">
        <f t="shared" si="5"/>
        <v/>
      </c>
      <c r="M22" s="52" t="str">
        <f t="shared" si="3"/>
        <v/>
      </c>
      <c r="N22" s="51"/>
      <c r="O22" s="51"/>
      <c r="P22" s="51"/>
      <c r="Q22" s="51"/>
      <c r="R22" s="51"/>
      <c r="S22" s="51">
        <f t="shared" si="0"/>
        <v>54</v>
      </c>
      <c r="T22" s="51">
        <f t="shared" si="1"/>
        <v>3</v>
      </c>
      <c r="U22" s="57">
        <f t="shared" si="2"/>
        <v>68</v>
      </c>
    </row>
    <row r="23" spans="4:21" ht="12" customHeight="1">
      <c r="D23" s="6"/>
      <c r="E23" s="59">
        <v>18</v>
      </c>
      <c r="F23" s="86" t="str">
        <f>+'IN-W1'!F23:G23</f>
        <v>Jeroen Nieuwenbroek</v>
      </c>
      <c r="G23" s="51">
        <v>15</v>
      </c>
      <c r="H23" s="51">
        <v>14</v>
      </c>
      <c r="I23" s="51">
        <v>16</v>
      </c>
      <c r="J23" s="51"/>
      <c r="K23" s="52" t="str">
        <f t="shared" si="4"/>
        <v/>
      </c>
      <c r="L23" s="52" t="str">
        <f t="shared" si="5"/>
        <v/>
      </c>
      <c r="M23" s="52" t="str">
        <f t="shared" si="3"/>
        <v/>
      </c>
      <c r="N23" s="51"/>
      <c r="O23" s="51"/>
      <c r="P23" s="51"/>
      <c r="Q23" s="51"/>
      <c r="R23" s="51"/>
      <c r="S23" s="51">
        <f t="shared" si="0"/>
        <v>45</v>
      </c>
      <c r="T23" s="51">
        <f t="shared" si="1"/>
        <v>3</v>
      </c>
      <c r="U23" s="57">
        <f t="shared" si="2"/>
        <v>66</v>
      </c>
    </row>
    <row r="24" spans="4:21" ht="12" customHeight="1">
      <c r="D24" s="6"/>
      <c r="E24" s="59">
        <v>19</v>
      </c>
      <c r="F24" s="86" t="str">
        <f>+'IN-W1'!F24:G24</f>
        <v>Filip Galens</v>
      </c>
      <c r="G24" s="51">
        <v>22</v>
      </c>
      <c r="H24" s="51">
        <v>19</v>
      </c>
      <c r="I24" s="51"/>
      <c r="J24" s="51"/>
      <c r="K24" s="52" t="str">
        <f t="shared" si="4"/>
        <v/>
      </c>
      <c r="L24" s="52" t="str">
        <f t="shared" si="5"/>
        <v/>
      </c>
      <c r="M24" s="52" t="str">
        <f t="shared" si="3"/>
        <v/>
      </c>
      <c r="N24" s="51"/>
      <c r="O24" s="51"/>
      <c r="P24" s="51"/>
      <c r="Q24" s="51"/>
      <c r="R24" s="51"/>
      <c r="S24" s="51">
        <f t="shared" si="0"/>
        <v>41</v>
      </c>
      <c r="T24" s="51">
        <f t="shared" si="1"/>
        <v>2</v>
      </c>
      <c r="U24" s="57">
        <f t="shared" si="2"/>
        <v>64</v>
      </c>
    </row>
    <row r="25" spans="4:21" ht="12" customHeight="1">
      <c r="D25" s="6"/>
      <c r="E25" s="59">
        <v>20</v>
      </c>
      <c r="F25" s="86" t="str">
        <f>+'IN-W1'!F25:G25</f>
        <v>Eef hoek</v>
      </c>
      <c r="G25" s="51">
        <v>16</v>
      </c>
      <c r="H25" s="51">
        <v>18</v>
      </c>
      <c r="I25" s="51"/>
      <c r="J25" s="51"/>
      <c r="K25" s="52" t="str">
        <f t="shared" si="4"/>
        <v/>
      </c>
      <c r="L25" s="52" t="str">
        <f t="shared" si="5"/>
        <v/>
      </c>
      <c r="M25" s="52" t="str">
        <f t="shared" si="3"/>
        <v/>
      </c>
      <c r="N25" s="51"/>
      <c r="O25" s="51"/>
      <c r="P25" s="51"/>
      <c r="Q25" s="51"/>
      <c r="R25" s="51"/>
      <c r="S25" s="51">
        <f t="shared" si="0"/>
        <v>34</v>
      </c>
      <c r="T25" s="51">
        <f t="shared" si="1"/>
        <v>2</v>
      </c>
      <c r="U25" s="57">
        <f t="shared" si="2"/>
        <v>62</v>
      </c>
    </row>
    <row r="26" spans="4:21" ht="12" customHeight="1">
      <c r="D26" s="6"/>
      <c r="E26" s="59">
        <v>21</v>
      </c>
      <c r="F26" s="86" t="str">
        <f>+'IN-W1'!F26:G26</f>
        <v>Rinus van Rutten</v>
      </c>
      <c r="G26" s="51">
        <v>15</v>
      </c>
      <c r="H26" s="51">
        <v>14</v>
      </c>
      <c r="I26" s="51"/>
      <c r="J26" s="51"/>
      <c r="K26" s="52" t="str">
        <f t="shared" si="4"/>
        <v/>
      </c>
      <c r="L26" s="52" t="str">
        <f t="shared" si="5"/>
        <v/>
      </c>
      <c r="M26" s="52" t="str">
        <f t="shared" si="3"/>
        <v/>
      </c>
      <c r="N26" s="51"/>
      <c r="O26" s="51"/>
      <c r="P26" s="51"/>
      <c r="Q26" s="51"/>
      <c r="R26" s="51"/>
      <c r="S26" s="51">
        <f t="shared" si="0"/>
        <v>29</v>
      </c>
      <c r="T26" s="51">
        <f t="shared" si="1"/>
        <v>2</v>
      </c>
      <c r="U26" s="57">
        <f t="shared" si="2"/>
        <v>60</v>
      </c>
    </row>
    <row r="27" spans="4:21" ht="12" customHeight="1">
      <c r="D27" s="6"/>
      <c r="E27" s="59">
        <v>22</v>
      </c>
      <c r="F27" s="86" t="str">
        <f>+'IN-W1'!F27:G27</f>
        <v>Wieb van de Linden</v>
      </c>
      <c r="G27" s="51">
        <v>15</v>
      </c>
      <c r="H27" s="51"/>
      <c r="I27" s="51"/>
      <c r="J27" s="51"/>
      <c r="K27" s="52" t="str">
        <f t="shared" si="4"/>
        <v/>
      </c>
      <c r="L27" s="52" t="str">
        <f t="shared" si="5"/>
        <v/>
      </c>
      <c r="M27" s="52" t="str">
        <f t="shared" si="3"/>
        <v/>
      </c>
      <c r="N27" s="51"/>
      <c r="O27" s="51"/>
      <c r="P27" s="51"/>
      <c r="Q27" s="51"/>
      <c r="R27" s="51"/>
      <c r="S27" s="51">
        <f t="shared" si="0"/>
        <v>15</v>
      </c>
      <c r="T27" s="51">
        <f t="shared" si="1"/>
        <v>1</v>
      </c>
      <c r="U27" s="57">
        <f t="shared" si="2"/>
        <v>58</v>
      </c>
    </row>
    <row r="28" spans="4:21" ht="12" customHeight="1">
      <c r="D28" s="6"/>
      <c r="E28" s="59">
        <v>23</v>
      </c>
      <c r="F28" s="86" t="str">
        <f>+'IN-W1'!F28:G28</f>
        <v>Dirk Dierckx</v>
      </c>
      <c r="G28" s="51">
        <v>13</v>
      </c>
      <c r="H28" s="51"/>
      <c r="I28" s="51"/>
      <c r="J28" s="51"/>
      <c r="K28" s="52" t="str">
        <f t="shared" si="4"/>
        <v/>
      </c>
      <c r="L28" s="52" t="str">
        <f t="shared" si="5"/>
        <v/>
      </c>
      <c r="M28" s="52" t="str">
        <f t="shared" si="3"/>
        <v/>
      </c>
      <c r="N28" s="51"/>
      <c r="O28" s="51"/>
      <c r="P28" s="51"/>
      <c r="Q28" s="51"/>
      <c r="R28" s="51"/>
      <c r="S28" s="51">
        <f t="shared" si="0"/>
        <v>13</v>
      </c>
      <c r="T28" s="51">
        <f t="shared" si="1"/>
        <v>1</v>
      </c>
      <c r="U28" s="57">
        <f t="shared" si="2"/>
        <v>56</v>
      </c>
    </row>
    <row r="29" spans="4:21" ht="12" customHeight="1">
      <c r="D29" s="6"/>
      <c r="E29" s="59">
        <v>24</v>
      </c>
      <c r="F29" s="86" t="str">
        <f>+'IN-W1'!F29:G29</f>
        <v>Jan Punselie</v>
      </c>
      <c r="G29" s="51">
        <v>12</v>
      </c>
      <c r="H29" s="51"/>
      <c r="I29" s="51"/>
      <c r="J29" s="51"/>
      <c r="K29" s="52" t="str">
        <f t="shared" si="4"/>
        <v/>
      </c>
      <c r="L29" s="52" t="str">
        <f t="shared" si="5"/>
        <v/>
      </c>
      <c r="M29" s="52" t="str">
        <f t="shared" si="3"/>
        <v/>
      </c>
      <c r="N29" s="51"/>
      <c r="O29" s="51"/>
      <c r="P29" s="51"/>
      <c r="Q29" s="51"/>
      <c r="R29" s="51"/>
      <c r="S29" s="51">
        <f t="shared" si="0"/>
        <v>12</v>
      </c>
      <c r="T29" s="51">
        <f t="shared" si="1"/>
        <v>1</v>
      </c>
      <c r="U29" s="57">
        <f t="shared" si="2"/>
        <v>54</v>
      </c>
    </row>
    <row r="30" spans="4:21" ht="12" customHeight="1">
      <c r="D30" s="6"/>
      <c r="E30" s="59">
        <v>25</v>
      </c>
      <c r="F30" s="86" t="str">
        <f>+'IN-W1'!F30:G30</f>
        <v/>
      </c>
      <c r="G30" s="51"/>
      <c r="H30" s="51"/>
      <c r="I30" s="51"/>
      <c r="J30" s="51"/>
      <c r="K30" s="52" t="str">
        <f t="shared" ref="K30:K75" si="6">IF(G30="X",8,IF(G30="0",0,""))</f>
        <v/>
      </c>
      <c r="L30" s="52" t="str">
        <f t="shared" ref="L30:L75" si="7">IF(H30="X",2,IF(H30="0",0,""))</f>
        <v/>
      </c>
      <c r="M30" s="52" t="str">
        <f t="shared" ref="M30:M75" si="8">IF(I30="X",3,IF(I30="0",0,""))</f>
        <v/>
      </c>
      <c r="N30" s="51"/>
      <c r="O30" s="51"/>
      <c r="P30" s="51"/>
      <c r="Q30" s="51"/>
      <c r="R30" s="51"/>
      <c r="S30" s="51"/>
      <c r="T30" s="51"/>
      <c r="U30" s="51"/>
    </row>
    <row r="31" spans="4:21" ht="12" customHeight="1">
      <c r="D31" s="6"/>
      <c r="E31" s="59">
        <v>26</v>
      </c>
      <c r="F31" s="86" t="str">
        <f>+'IN-W1'!F31:G31</f>
        <v/>
      </c>
      <c r="G31" s="51"/>
      <c r="H31" s="51"/>
      <c r="I31" s="51"/>
      <c r="J31" s="51"/>
      <c r="K31" s="52" t="str">
        <f t="shared" si="6"/>
        <v/>
      </c>
      <c r="L31" s="52" t="str">
        <f t="shared" si="7"/>
        <v/>
      </c>
      <c r="M31" s="52" t="str">
        <f t="shared" si="8"/>
        <v/>
      </c>
      <c r="N31" s="51"/>
      <c r="O31" s="51"/>
      <c r="P31" s="51"/>
      <c r="Q31" s="51"/>
      <c r="R31" s="51"/>
      <c r="S31" s="51"/>
      <c r="T31" s="51"/>
      <c r="U31" s="51"/>
    </row>
    <row r="32" spans="4:21" ht="12" customHeight="1">
      <c r="D32" s="6"/>
      <c r="E32" s="59">
        <v>27</v>
      </c>
      <c r="F32" s="86" t="str">
        <f>+'IN-W1'!F32:G32</f>
        <v/>
      </c>
      <c r="G32" s="51"/>
      <c r="H32" s="51"/>
      <c r="I32" s="51"/>
      <c r="J32" s="51"/>
      <c r="K32" s="52" t="str">
        <f t="shared" si="6"/>
        <v/>
      </c>
      <c r="L32" s="52" t="str">
        <f t="shared" si="7"/>
        <v/>
      </c>
      <c r="M32" s="52" t="str">
        <f t="shared" si="8"/>
        <v/>
      </c>
      <c r="N32" s="51"/>
      <c r="O32" s="51"/>
      <c r="P32" s="51"/>
      <c r="Q32" s="51"/>
      <c r="R32" s="51"/>
      <c r="S32" s="51"/>
      <c r="T32" s="51"/>
      <c r="U32" s="51"/>
    </row>
    <row r="33" spans="4:21" ht="12" customHeight="1">
      <c r="D33" s="6"/>
      <c r="E33" s="59">
        <v>28</v>
      </c>
      <c r="F33" s="86" t="str">
        <f>+'IN-W1'!F33:G33</f>
        <v/>
      </c>
      <c r="G33" s="51"/>
      <c r="H33" s="51"/>
      <c r="I33" s="51"/>
      <c r="J33" s="51"/>
      <c r="K33" s="52" t="str">
        <f t="shared" si="6"/>
        <v/>
      </c>
      <c r="L33" s="52" t="str">
        <f t="shared" si="7"/>
        <v/>
      </c>
      <c r="M33" s="52" t="str">
        <f t="shared" si="8"/>
        <v/>
      </c>
      <c r="N33" s="51"/>
      <c r="O33" s="51"/>
      <c r="P33" s="51"/>
      <c r="Q33" s="51"/>
      <c r="R33" s="51"/>
      <c r="S33" s="51"/>
      <c r="T33" s="51"/>
      <c r="U33" s="51"/>
    </row>
    <row r="34" spans="4:21" ht="12" customHeight="1">
      <c r="D34" s="6"/>
      <c r="E34" s="59">
        <v>29</v>
      </c>
      <c r="F34" s="86" t="str">
        <f>+'IN-W1'!F34:G34</f>
        <v/>
      </c>
      <c r="G34" s="51"/>
      <c r="H34" s="51"/>
      <c r="I34" s="51"/>
      <c r="J34" s="51"/>
      <c r="K34" s="52" t="str">
        <f t="shared" si="6"/>
        <v/>
      </c>
      <c r="L34" s="52" t="str">
        <f t="shared" si="7"/>
        <v/>
      </c>
      <c r="M34" s="52" t="str">
        <f t="shared" si="8"/>
        <v/>
      </c>
      <c r="N34" s="51"/>
      <c r="O34" s="51"/>
      <c r="P34" s="51"/>
      <c r="Q34" s="51"/>
      <c r="R34" s="51"/>
      <c r="S34" s="51"/>
      <c r="T34" s="51"/>
      <c r="U34" s="51"/>
    </row>
    <row r="35" spans="4:21" ht="12" customHeight="1">
      <c r="D35" s="6"/>
      <c r="E35" s="59">
        <v>30</v>
      </c>
      <c r="F35" s="86" t="str">
        <f>+'IN-W1'!F35:G35</f>
        <v/>
      </c>
      <c r="G35" s="51"/>
      <c r="H35" s="51"/>
      <c r="I35" s="51"/>
      <c r="J35" s="51"/>
      <c r="K35" s="52" t="str">
        <f t="shared" si="6"/>
        <v/>
      </c>
      <c r="L35" s="52" t="str">
        <f t="shared" si="7"/>
        <v/>
      </c>
      <c r="M35" s="52" t="str">
        <f t="shared" si="8"/>
        <v/>
      </c>
      <c r="N35" s="51"/>
      <c r="O35" s="51"/>
      <c r="P35" s="51"/>
      <c r="Q35" s="51"/>
      <c r="R35" s="51"/>
      <c r="S35" s="51"/>
      <c r="T35" s="51"/>
      <c r="U35" s="51"/>
    </row>
    <row r="36" spans="4:21" ht="12" customHeight="1">
      <c r="D36" s="6"/>
      <c r="E36" s="59">
        <v>31</v>
      </c>
      <c r="F36" s="86" t="str">
        <f>+'IN-W1'!F36:G36</f>
        <v/>
      </c>
      <c r="G36" s="51"/>
      <c r="H36" s="51"/>
      <c r="I36" s="51"/>
      <c r="J36" s="51"/>
      <c r="K36" s="52" t="str">
        <f t="shared" si="6"/>
        <v/>
      </c>
      <c r="L36" s="52" t="str">
        <f t="shared" si="7"/>
        <v/>
      </c>
      <c r="M36" s="52" t="str">
        <f t="shared" si="8"/>
        <v/>
      </c>
      <c r="N36" s="51"/>
      <c r="O36" s="51"/>
      <c r="P36" s="51"/>
      <c r="Q36" s="51"/>
      <c r="R36" s="51"/>
      <c r="S36" s="51"/>
      <c r="T36" s="51"/>
      <c r="U36" s="51"/>
    </row>
    <row r="37" spans="4:21" ht="12" customHeight="1">
      <c r="D37" s="6"/>
      <c r="E37" s="59">
        <v>32</v>
      </c>
      <c r="F37" s="86" t="str">
        <f>+'IN-W1'!F37:G37</f>
        <v/>
      </c>
      <c r="G37" s="51"/>
      <c r="H37" s="51"/>
      <c r="I37" s="51"/>
      <c r="J37" s="51"/>
      <c r="K37" s="52" t="str">
        <f t="shared" si="6"/>
        <v/>
      </c>
      <c r="L37" s="52" t="str">
        <f t="shared" si="7"/>
        <v/>
      </c>
      <c r="M37" s="52" t="str">
        <f t="shared" si="8"/>
        <v/>
      </c>
      <c r="N37" s="51"/>
      <c r="O37" s="51"/>
      <c r="P37" s="51"/>
      <c r="Q37" s="51"/>
      <c r="R37" s="51"/>
      <c r="S37" s="51"/>
      <c r="T37" s="51"/>
      <c r="U37" s="51"/>
    </row>
    <row r="38" spans="4:21" ht="12" customHeight="1">
      <c r="D38" s="6"/>
      <c r="E38" s="59">
        <v>33</v>
      </c>
      <c r="F38" s="86" t="str">
        <f>IFERROR(VLOOKUP(D38,Deelnemers!$D$6:$E$68,2,FALSE),"")</f>
        <v/>
      </c>
      <c r="G38" s="51"/>
      <c r="H38" s="51"/>
      <c r="I38" s="51"/>
      <c r="J38" s="51"/>
      <c r="K38" s="52" t="str">
        <f t="shared" si="6"/>
        <v/>
      </c>
      <c r="L38" s="52" t="str">
        <f t="shared" si="7"/>
        <v/>
      </c>
      <c r="M38" s="52" t="str">
        <f t="shared" si="8"/>
        <v/>
      </c>
      <c r="N38" s="51"/>
      <c r="O38" s="51"/>
      <c r="P38" s="51"/>
      <c r="Q38" s="51"/>
      <c r="R38" s="51"/>
      <c r="S38" s="51"/>
      <c r="T38" s="51"/>
      <c r="U38" s="51"/>
    </row>
    <row r="39" spans="4:21" ht="12" customHeight="1">
      <c r="D39" s="6"/>
      <c r="E39" s="59">
        <v>34</v>
      </c>
      <c r="F39" s="86" t="str">
        <f>IFERROR(VLOOKUP(D39,Deelnemers!$D$6:$E$68,2,FALSE),"")</f>
        <v/>
      </c>
      <c r="G39" s="51"/>
      <c r="H39" s="51"/>
      <c r="I39" s="51"/>
      <c r="J39" s="51"/>
      <c r="K39" s="52" t="str">
        <f t="shared" si="6"/>
        <v/>
      </c>
      <c r="L39" s="52" t="str">
        <f t="shared" si="7"/>
        <v/>
      </c>
      <c r="M39" s="52" t="str">
        <f t="shared" si="8"/>
        <v/>
      </c>
      <c r="N39" s="51"/>
      <c r="O39" s="51"/>
      <c r="P39" s="51"/>
      <c r="Q39" s="51"/>
      <c r="R39" s="51"/>
      <c r="S39" s="51"/>
      <c r="T39" s="51"/>
      <c r="U39" s="51"/>
    </row>
    <row r="40" spans="4:21" ht="12" customHeight="1">
      <c r="D40" s="6"/>
      <c r="E40" s="59">
        <v>35</v>
      </c>
      <c r="F40" s="86" t="str">
        <f>IFERROR(VLOOKUP(D40,Deelnemers!$D$6:$E$68,2,FALSE),"")</f>
        <v/>
      </c>
      <c r="G40" s="51"/>
      <c r="H40" s="51"/>
      <c r="I40" s="51"/>
      <c r="J40" s="51"/>
      <c r="K40" s="52" t="str">
        <f t="shared" si="6"/>
        <v/>
      </c>
      <c r="L40" s="52" t="str">
        <f t="shared" si="7"/>
        <v/>
      </c>
      <c r="M40" s="52" t="str">
        <f t="shared" si="8"/>
        <v/>
      </c>
      <c r="N40" s="51"/>
      <c r="O40" s="51"/>
      <c r="P40" s="51"/>
      <c r="Q40" s="51"/>
      <c r="R40" s="51"/>
      <c r="S40" s="51"/>
      <c r="T40" s="51"/>
      <c r="U40" s="51"/>
    </row>
    <row r="41" spans="4:21" ht="12" customHeight="1">
      <c r="D41" s="6"/>
      <c r="E41" s="59">
        <v>36</v>
      </c>
      <c r="F41" s="86" t="str">
        <f>IFERROR(VLOOKUP(D41,Deelnemers!$D$6:$E$68,2,FALSE),"")</f>
        <v/>
      </c>
      <c r="G41" s="51"/>
      <c r="H41" s="51"/>
      <c r="I41" s="51"/>
      <c r="J41" s="51"/>
      <c r="K41" s="52" t="str">
        <f t="shared" si="6"/>
        <v/>
      </c>
      <c r="L41" s="52" t="str">
        <f t="shared" si="7"/>
        <v/>
      </c>
      <c r="M41" s="52" t="str">
        <f t="shared" si="8"/>
        <v/>
      </c>
      <c r="N41" s="51"/>
      <c r="O41" s="51"/>
      <c r="P41" s="51"/>
      <c r="Q41" s="51"/>
      <c r="R41" s="51"/>
      <c r="S41" s="51"/>
      <c r="T41" s="51"/>
      <c r="U41" s="51"/>
    </row>
    <row r="42" spans="4:21" ht="12" customHeight="1">
      <c r="D42" s="6"/>
      <c r="E42" s="59">
        <v>37</v>
      </c>
      <c r="F42" s="86" t="str">
        <f>IFERROR(VLOOKUP(D42,Deelnemers!$D$6:$E$68,2,FALSE),"")</f>
        <v/>
      </c>
      <c r="G42" s="51"/>
      <c r="H42" s="51"/>
      <c r="I42" s="51"/>
      <c r="J42" s="51"/>
      <c r="K42" s="52" t="str">
        <f t="shared" si="6"/>
        <v/>
      </c>
      <c r="L42" s="52" t="str">
        <f t="shared" si="7"/>
        <v/>
      </c>
      <c r="M42" s="52" t="str">
        <f t="shared" si="8"/>
        <v/>
      </c>
      <c r="N42" s="51"/>
      <c r="O42" s="51"/>
      <c r="P42" s="51"/>
      <c r="Q42" s="51"/>
      <c r="R42" s="51"/>
      <c r="S42" s="51"/>
      <c r="T42" s="51"/>
      <c r="U42" s="51"/>
    </row>
    <row r="43" spans="4:21" ht="12" customHeight="1">
      <c r="D43" s="6"/>
      <c r="E43" s="59">
        <v>38</v>
      </c>
      <c r="F43" s="86" t="str">
        <f>IFERROR(VLOOKUP(D43,Deelnemers!$D$6:$E$68,2,FALSE),"")</f>
        <v/>
      </c>
      <c r="G43" s="51"/>
      <c r="H43" s="51"/>
      <c r="I43" s="51"/>
      <c r="J43" s="51"/>
      <c r="K43" s="52" t="str">
        <f t="shared" si="6"/>
        <v/>
      </c>
      <c r="L43" s="52" t="str">
        <f t="shared" si="7"/>
        <v/>
      </c>
      <c r="M43" s="52" t="str">
        <f t="shared" si="8"/>
        <v/>
      </c>
      <c r="N43" s="51"/>
      <c r="O43" s="51"/>
      <c r="P43" s="51"/>
      <c r="Q43" s="51"/>
      <c r="R43" s="51"/>
      <c r="S43" s="51"/>
      <c r="T43" s="51"/>
      <c r="U43" s="51"/>
    </row>
    <row r="44" spans="4:21" ht="12" customHeight="1">
      <c r="D44" s="6"/>
      <c r="E44" s="59">
        <v>39</v>
      </c>
      <c r="F44" s="86" t="str">
        <f>IFERROR(VLOOKUP(D44,Deelnemers!$D$6:$E$68,2,FALSE),"")</f>
        <v/>
      </c>
      <c r="G44" s="51"/>
      <c r="H44" s="51"/>
      <c r="I44" s="51"/>
      <c r="J44" s="51"/>
      <c r="K44" s="52" t="str">
        <f t="shared" si="6"/>
        <v/>
      </c>
      <c r="L44" s="52" t="str">
        <f t="shared" si="7"/>
        <v/>
      </c>
      <c r="M44" s="52" t="str">
        <f t="shared" si="8"/>
        <v/>
      </c>
      <c r="N44" s="51"/>
      <c r="O44" s="51"/>
      <c r="P44" s="51"/>
      <c r="Q44" s="51"/>
      <c r="R44" s="51"/>
      <c r="S44" s="51"/>
      <c r="T44" s="51"/>
      <c r="U44" s="51"/>
    </row>
    <row r="45" spans="4:21" ht="12" customHeight="1">
      <c r="D45" s="6"/>
      <c r="E45" s="59">
        <v>40</v>
      </c>
      <c r="F45" s="86" t="str">
        <f>IFERROR(VLOOKUP(D45,Deelnemers!$D$6:$E$68,2,FALSE),"")</f>
        <v/>
      </c>
      <c r="G45" s="51"/>
      <c r="H45" s="51"/>
      <c r="I45" s="51"/>
      <c r="J45" s="51"/>
      <c r="K45" s="52" t="str">
        <f t="shared" si="6"/>
        <v/>
      </c>
      <c r="L45" s="52" t="str">
        <f t="shared" si="7"/>
        <v/>
      </c>
      <c r="M45" s="52" t="str">
        <f t="shared" si="8"/>
        <v/>
      </c>
      <c r="N45" s="51"/>
      <c r="O45" s="51"/>
      <c r="P45" s="51"/>
      <c r="Q45" s="51"/>
      <c r="R45" s="51"/>
      <c r="S45" s="51"/>
      <c r="T45" s="51"/>
      <c r="U45" s="51"/>
    </row>
    <row r="46" spans="4:21" ht="12" customHeight="1">
      <c r="E46" s="59">
        <v>41</v>
      </c>
      <c r="F46" s="86" t="str">
        <f>IFERROR(VLOOKUP(D46,Deelnemers!$D$6:$E$68,2,FALSE),"")</f>
        <v/>
      </c>
      <c r="G46" s="51"/>
      <c r="H46" s="51"/>
      <c r="I46" s="51"/>
      <c r="J46" s="53"/>
      <c r="K46" s="52" t="str">
        <f t="shared" si="6"/>
        <v/>
      </c>
      <c r="L46" s="52" t="str">
        <f t="shared" si="7"/>
        <v/>
      </c>
      <c r="M46" s="52" t="str">
        <f t="shared" si="8"/>
        <v/>
      </c>
      <c r="N46" s="53"/>
      <c r="O46" s="53"/>
      <c r="P46" s="53"/>
      <c r="Q46" s="53"/>
      <c r="R46" s="53"/>
      <c r="S46" s="53"/>
      <c r="T46" s="53"/>
      <c r="U46" s="51"/>
    </row>
    <row r="47" spans="4:21" ht="12" customHeight="1">
      <c r="E47" s="59">
        <v>42</v>
      </c>
      <c r="F47" s="86" t="str">
        <f>IFERROR(VLOOKUP(D47,Deelnemers!$D$6:$E$68,2,FALSE),"")</f>
        <v/>
      </c>
      <c r="G47" s="51"/>
      <c r="H47" s="51"/>
      <c r="I47" s="51"/>
      <c r="J47" s="53"/>
      <c r="K47" s="52" t="str">
        <f t="shared" si="6"/>
        <v/>
      </c>
      <c r="L47" s="52" t="str">
        <f t="shared" si="7"/>
        <v/>
      </c>
      <c r="M47" s="52" t="str">
        <f t="shared" si="8"/>
        <v/>
      </c>
      <c r="N47" s="53"/>
      <c r="O47" s="53"/>
      <c r="P47" s="53"/>
      <c r="Q47" s="53"/>
      <c r="R47" s="53"/>
      <c r="S47" s="53"/>
      <c r="T47" s="53"/>
      <c r="U47" s="51"/>
    </row>
    <row r="48" spans="4:21" ht="12" customHeight="1">
      <c r="E48" s="59">
        <v>43</v>
      </c>
      <c r="F48" s="86" t="str">
        <f>IFERROR(VLOOKUP(D48,Deelnemers!$D$6:$E$68,2,FALSE),"")</f>
        <v/>
      </c>
      <c r="G48" s="51"/>
      <c r="H48" s="51"/>
      <c r="I48" s="51"/>
      <c r="J48" s="53"/>
      <c r="K48" s="52" t="str">
        <f t="shared" si="6"/>
        <v/>
      </c>
      <c r="L48" s="52" t="str">
        <f t="shared" si="7"/>
        <v/>
      </c>
      <c r="M48" s="52" t="str">
        <f t="shared" si="8"/>
        <v/>
      </c>
      <c r="N48" s="53"/>
      <c r="O48" s="53"/>
      <c r="P48" s="53"/>
      <c r="Q48" s="53"/>
      <c r="R48" s="53"/>
      <c r="S48" s="53"/>
      <c r="T48" s="53"/>
      <c r="U48" s="51"/>
    </row>
    <row r="49" spans="5:21" ht="12" customHeight="1">
      <c r="E49" s="59">
        <v>44</v>
      </c>
      <c r="F49" s="86" t="str">
        <f>IFERROR(VLOOKUP(D49,Deelnemers!$D$6:$E$68,2,FALSE),"")</f>
        <v/>
      </c>
      <c r="G49" s="51"/>
      <c r="H49" s="51"/>
      <c r="I49" s="51"/>
      <c r="J49" s="53"/>
      <c r="K49" s="52" t="str">
        <f t="shared" si="6"/>
        <v/>
      </c>
      <c r="L49" s="52" t="str">
        <f t="shared" si="7"/>
        <v/>
      </c>
      <c r="M49" s="52" t="str">
        <f t="shared" si="8"/>
        <v/>
      </c>
      <c r="N49" s="53"/>
      <c r="O49" s="53"/>
      <c r="P49" s="53"/>
      <c r="Q49" s="53"/>
      <c r="R49" s="53"/>
      <c r="S49" s="53"/>
      <c r="T49" s="53"/>
      <c r="U49" s="51"/>
    </row>
    <row r="50" spans="5:21" ht="12" customHeight="1">
      <c r="E50" s="59">
        <v>45</v>
      </c>
      <c r="F50" s="86" t="str">
        <f>IFERROR(VLOOKUP(D50,Deelnemers!$D$6:$E$68,2,FALSE),"")</f>
        <v/>
      </c>
      <c r="G50" s="51"/>
      <c r="H50" s="51"/>
      <c r="I50" s="51"/>
      <c r="J50" s="53"/>
      <c r="K50" s="52" t="str">
        <f t="shared" si="6"/>
        <v/>
      </c>
      <c r="L50" s="52" t="str">
        <f t="shared" si="7"/>
        <v/>
      </c>
      <c r="M50" s="52" t="str">
        <f t="shared" si="8"/>
        <v/>
      </c>
      <c r="N50" s="53"/>
      <c r="O50" s="53"/>
      <c r="P50" s="53"/>
      <c r="Q50" s="53"/>
      <c r="R50" s="53"/>
      <c r="S50" s="53"/>
      <c r="T50" s="53"/>
      <c r="U50" s="51"/>
    </row>
    <row r="51" spans="5:21" ht="12" customHeight="1">
      <c r="E51" s="59">
        <v>46</v>
      </c>
      <c r="F51" s="86" t="str">
        <f>IFERROR(VLOOKUP(D51,Deelnemers!$D$6:$E$68,2,FALSE),"")</f>
        <v/>
      </c>
      <c r="G51" s="51"/>
      <c r="H51" s="51"/>
      <c r="I51" s="51"/>
      <c r="J51" s="53"/>
      <c r="K51" s="52" t="str">
        <f t="shared" si="6"/>
        <v/>
      </c>
      <c r="L51" s="52" t="str">
        <f t="shared" si="7"/>
        <v/>
      </c>
      <c r="M51" s="52" t="str">
        <f t="shared" si="8"/>
        <v/>
      </c>
      <c r="N51" s="53"/>
      <c r="O51" s="53"/>
      <c r="P51" s="53"/>
      <c r="Q51" s="53"/>
      <c r="R51" s="53"/>
      <c r="S51" s="53"/>
      <c r="T51" s="53"/>
      <c r="U51" s="51"/>
    </row>
    <row r="52" spans="5:21" ht="12" customHeight="1">
      <c r="E52" s="59">
        <v>47</v>
      </c>
      <c r="F52" s="86" t="str">
        <f>IFERROR(VLOOKUP(D52,Deelnemers!$D$6:$E$68,2,FALSE),"")</f>
        <v/>
      </c>
      <c r="G52" s="51"/>
      <c r="H52" s="51"/>
      <c r="I52" s="51"/>
      <c r="J52" s="53"/>
      <c r="K52" s="52" t="str">
        <f t="shared" si="6"/>
        <v/>
      </c>
      <c r="L52" s="52" t="str">
        <f t="shared" si="7"/>
        <v/>
      </c>
      <c r="M52" s="52" t="str">
        <f t="shared" si="8"/>
        <v/>
      </c>
      <c r="N52" s="53"/>
      <c r="O52" s="53"/>
      <c r="P52" s="53"/>
      <c r="Q52" s="53"/>
      <c r="R52" s="53"/>
      <c r="S52" s="53"/>
      <c r="T52" s="53"/>
      <c r="U52" s="51"/>
    </row>
    <row r="53" spans="5:21" ht="12" customHeight="1">
      <c r="E53" s="59">
        <v>48</v>
      </c>
      <c r="F53" s="86" t="str">
        <f>IFERROR(VLOOKUP(D53,Deelnemers!$D$6:$E$68,2,FALSE),"")</f>
        <v/>
      </c>
      <c r="G53" s="51"/>
      <c r="H53" s="51"/>
      <c r="I53" s="51"/>
      <c r="J53" s="53"/>
      <c r="K53" s="52" t="str">
        <f t="shared" si="6"/>
        <v/>
      </c>
      <c r="L53" s="52" t="str">
        <f t="shared" si="7"/>
        <v/>
      </c>
      <c r="M53" s="52" t="str">
        <f t="shared" si="8"/>
        <v/>
      </c>
      <c r="N53" s="53"/>
      <c r="O53" s="53"/>
      <c r="P53" s="53"/>
      <c r="Q53" s="53"/>
      <c r="R53" s="53"/>
      <c r="S53" s="53"/>
      <c r="T53" s="53"/>
      <c r="U53" s="51"/>
    </row>
    <row r="54" spans="5:21" ht="12" customHeight="1">
      <c r="E54" s="59">
        <v>49</v>
      </c>
      <c r="F54" s="86" t="str">
        <f>IFERROR(VLOOKUP(D54,Deelnemers!$D$6:$E$68,2,FALSE),"")</f>
        <v/>
      </c>
      <c r="G54" s="51"/>
      <c r="H54" s="51"/>
      <c r="I54" s="51"/>
      <c r="J54" s="53"/>
      <c r="K54" s="52" t="str">
        <f t="shared" si="6"/>
        <v/>
      </c>
      <c r="L54" s="52" t="str">
        <f t="shared" si="7"/>
        <v/>
      </c>
      <c r="M54" s="52" t="str">
        <f t="shared" si="8"/>
        <v/>
      </c>
      <c r="N54" s="53"/>
      <c r="O54" s="53"/>
      <c r="P54" s="53"/>
      <c r="Q54" s="53"/>
      <c r="R54" s="53"/>
      <c r="S54" s="53"/>
      <c r="T54" s="53"/>
      <c r="U54" s="51"/>
    </row>
    <row r="55" spans="5:21" ht="12" customHeight="1">
      <c r="E55" s="59">
        <v>50</v>
      </c>
      <c r="F55" s="86" t="str">
        <f>IFERROR(VLOOKUP(D55,Deelnemers!$D$6:$E$68,2,FALSE),"")</f>
        <v/>
      </c>
      <c r="G55" s="51"/>
      <c r="H55" s="51"/>
      <c r="I55" s="51"/>
      <c r="J55" s="53"/>
      <c r="K55" s="52" t="str">
        <f t="shared" si="6"/>
        <v/>
      </c>
      <c r="L55" s="52" t="str">
        <f t="shared" si="7"/>
        <v/>
      </c>
      <c r="M55" s="52" t="str">
        <f t="shared" si="8"/>
        <v/>
      </c>
      <c r="N55" s="53"/>
      <c r="O55" s="53"/>
      <c r="P55" s="53"/>
      <c r="Q55" s="53"/>
      <c r="R55" s="53"/>
      <c r="S55" s="53"/>
      <c r="T55" s="53"/>
      <c r="U55" s="51"/>
    </row>
    <row r="56" spans="5:21" ht="12" customHeight="1">
      <c r="E56" s="59">
        <v>51</v>
      </c>
      <c r="F56" s="86" t="str">
        <f>IFERROR(VLOOKUP(D56,Deelnemers!$D$6:$E$68,2,FALSE),"")</f>
        <v/>
      </c>
      <c r="G56" s="51"/>
      <c r="H56" s="51"/>
      <c r="I56" s="51"/>
      <c r="J56" s="53"/>
      <c r="K56" s="52" t="str">
        <f t="shared" si="6"/>
        <v/>
      </c>
      <c r="L56" s="52" t="str">
        <f t="shared" si="7"/>
        <v/>
      </c>
      <c r="M56" s="52" t="str">
        <f t="shared" si="8"/>
        <v/>
      </c>
      <c r="N56" s="53"/>
      <c r="O56" s="53"/>
      <c r="P56" s="53"/>
      <c r="Q56" s="53"/>
      <c r="R56" s="53"/>
      <c r="S56" s="53"/>
      <c r="T56" s="53"/>
      <c r="U56" s="51"/>
    </row>
    <row r="57" spans="5:21" ht="12" customHeight="1">
      <c r="E57" s="59">
        <v>52</v>
      </c>
      <c r="F57" s="86" t="str">
        <f>IFERROR(VLOOKUP(D57,Deelnemers!$D$6:$E$68,2,FALSE),"")</f>
        <v/>
      </c>
      <c r="G57" s="51"/>
      <c r="H57" s="51"/>
      <c r="I57" s="51"/>
      <c r="J57" s="53"/>
      <c r="K57" s="52" t="str">
        <f t="shared" si="6"/>
        <v/>
      </c>
      <c r="L57" s="52" t="str">
        <f t="shared" si="7"/>
        <v/>
      </c>
      <c r="M57" s="52" t="str">
        <f t="shared" si="8"/>
        <v/>
      </c>
      <c r="N57" s="53"/>
      <c r="O57" s="53"/>
      <c r="P57" s="53"/>
      <c r="Q57" s="53"/>
      <c r="R57" s="53"/>
      <c r="S57" s="53"/>
      <c r="T57" s="53"/>
      <c r="U57" s="51"/>
    </row>
    <row r="58" spans="5:21" ht="12" customHeight="1">
      <c r="E58" s="59">
        <v>53</v>
      </c>
      <c r="F58" s="86" t="str">
        <f>IFERROR(VLOOKUP(D58,Deelnemers!$D$6:$E$68,2,FALSE),"")</f>
        <v/>
      </c>
      <c r="G58" s="51"/>
      <c r="H58" s="51"/>
      <c r="I58" s="51"/>
      <c r="J58" s="53"/>
      <c r="K58" s="52" t="str">
        <f t="shared" si="6"/>
        <v/>
      </c>
      <c r="L58" s="52" t="str">
        <f t="shared" si="7"/>
        <v/>
      </c>
      <c r="M58" s="52" t="str">
        <f t="shared" si="8"/>
        <v/>
      </c>
      <c r="N58" s="53"/>
      <c r="O58" s="53"/>
      <c r="P58" s="53"/>
      <c r="Q58" s="53"/>
      <c r="R58" s="53"/>
      <c r="S58" s="53"/>
      <c r="T58" s="53"/>
      <c r="U58" s="51"/>
    </row>
    <row r="59" spans="5:21" ht="12" customHeight="1">
      <c r="E59" s="59">
        <v>54</v>
      </c>
      <c r="F59" s="86" t="str">
        <f>IFERROR(VLOOKUP(D59,Deelnemers!$D$6:$E$68,2,FALSE),"")</f>
        <v/>
      </c>
      <c r="G59" s="51"/>
      <c r="H59" s="51"/>
      <c r="I59" s="51"/>
      <c r="J59" s="53"/>
      <c r="K59" s="52" t="str">
        <f t="shared" si="6"/>
        <v/>
      </c>
      <c r="L59" s="52" t="str">
        <f t="shared" si="7"/>
        <v/>
      </c>
      <c r="M59" s="52" t="str">
        <f t="shared" si="8"/>
        <v/>
      </c>
      <c r="N59" s="53"/>
      <c r="O59" s="53"/>
      <c r="P59" s="53"/>
      <c r="Q59" s="53"/>
      <c r="R59" s="53"/>
      <c r="S59" s="53"/>
      <c r="T59" s="53"/>
      <c r="U59" s="51"/>
    </row>
    <row r="60" spans="5:21" ht="12" customHeight="1">
      <c r="E60" s="59">
        <v>55</v>
      </c>
      <c r="F60" s="86" t="str">
        <f>IFERROR(VLOOKUP(D60,Deelnemers!$D$6:$E$68,2,FALSE),"")</f>
        <v/>
      </c>
      <c r="G60" s="51"/>
      <c r="H60" s="51"/>
      <c r="I60" s="51"/>
      <c r="J60" s="53"/>
      <c r="K60" s="52" t="str">
        <f t="shared" si="6"/>
        <v/>
      </c>
      <c r="L60" s="52" t="str">
        <f t="shared" si="7"/>
        <v/>
      </c>
      <c r="M60" s="52" t="str">
        <f t="shared" si="8"/>
        <v/>
      </c>
      <c r="N60" s="53"/>
      <c r="O60" s="53"/>
      <c r="P60" s="53"/>
      <c r="Q60" s="53"/>
      <c r="R60" s="53"/>
      <c r="S60" s="53"/>
      <c r="T60" s="53"/>
      <c r="U60" s="51"/>
    </row>
    <row r="61" spans="5:21" ht="12" customHeight="1">
      <c r="E61" s="59">
        <v>56</v>
      </c>
      <c r="F61" s="86" t="str">
        <f>IFERROR(VLOOKUP(D61,Deelnemers!$D$6:$E$68,2,FALSE),"")</f>
        <v/>
      </c>
      <c r="G61" s="51"/>
      <c r="H61" s="51"/>
      <c r="I61" s="51"/>
      <c r="J61" s="53"/>
      <c r="K61" s="52" t="str">
        <f t="shared" si="6"/>
        <v/>
      </c>
      <c r="L61" s="52" t="str">
        <f t="shared" si="7"/>
        <v/>
      </c>
      <c r="M61" s="52" t="str">
        <f t="shared" si="8"/>
        <v/>
      </c>
      <c r="N61" s="53"/>
      <c r="O61" s="53"/>
      <c r="P61" s="53"/>
      <c r="Q61" s="53"/>
      <c r="R61" s="53"/>
      <c r="S61" s="53"/>
      <c r="T61" s="53"/>
      <c r="U61" s="51"/>
    </row>
    <row r="62" spans="5:21" ht="12" customHeight="1">
      <c r="E62" s="59">
        <v>57</v>
      </c>
      <c r="F62" s="86" t="str">
        <f>IFERROR(VLOOKUP(D62,Deelnemers!$D$6:$E$68,2,FALSE),"")</f>
        <v/>
      </c>
      <c r="G62" s="51"/>
      <c r="H62" s="51"/>
      <c r="I62" s="51"/>
      <c r="J62" s="53"/>
      <c r="K62" s="52" t="str">
        <f t="shared" si="6"/>
        <v/>
      </c>
      <c r="L62" s="52" t="str">
        <f t="shared" si="7"/>
        <v/>
      </c>
      <c r="M62" s="52" t="str">
        <f t="shared" si="8"/>
        <v/>
      </c>
      <c r="N62" s="53"/>
      <c r="O62" s="53"/>
      <c r="P62" s="53"/>
      <c r="Q62" s="53"/>
      <c r="R62" s="53"/>
      <c r="S62" s="53"/>
      <c r="T62" s="53"/>
      <c r="U62" s="51"/>
    </row>
    <row r="63" spans="5:21" ht="12" customHeight="1">
      <c r="E63" s="59">
        <v>58</v>
      </c>
      <c r="F63" s="86" t="str">
        <f>IFERROR(VLOOKUP(D63,Deelnemers!$D$6:$E$68,2,FALSE),"")</f>
        <v/>
      </c>
      <c r="G63" s="51"/>
      <c r="H63" s="51"/>
      <c r="I63" s="51"/>
      <c r="J63" s="53"/>
      <c r="K63" s="52" t="str">
        <f t="shared" si="6"/>
        <v/>
      </c>
      <c r="L63" s="52" t="str">
        <f t="shared" si="7"/>
        <v/>
      </c>
      <c r="M63" s="52" t="str">
        <f t="shared" si="8"/>
        <v/>
      </c>
      <c r="N63" s="53"/>
      <c r="O63" s="53"/>
      <c r="P63" s="53"/>
      <c r="Q63" s="53"/>
      <c r="R63" s="53"/>
      <c r="S63" s="53"/>
      <c r="T63" s="53"/>
      <c r="U63" s="51"/>
    </row>
    <row r="64" spans="5:21" ht="12" customHeight="1">
      <c r="E64" s="59">
        <v>59</v>
      </c>
      <c r="F64" s="86" t="str">
        <f>IFERROR(VLOOKUP(D64,Deelnemers!$D$6:$E$68,2,FALSE),"")</f>
        <v/>
      </c>
      <c r="G64" s="51"/>
      <c r="H64" s="51"/>
      <c r="I64" s="51"/>
      <c r="J64" s="53"/>
      <c r="K64" s="52" t="str">
        <f t="shared" si="6"/>
        <v/>
      </c>
      <c r="L64" s="52" t="str">
        <f t="shared" si="7"/>
        <v/>
      </c>
      <c r="M64" s="52" t="str">
        <f t="shared" si="8"/>
        <v/>
      </c>
      <c r="N64" s="53"/>
      <c r="O64" s="53"/>
      <c r="P64" s="53"/>
      <c r="Q64" s="53"/>
      <c r="R64" s="53"/>
      <c r="S64" s="53"/>
      <c r="T64" s="53"/>
      <c r="U64" s="51"/>
    </row>
    <row r="65" spans="5:21" ht="12" customHeight="1">
      <c r="E65" s="59">
        <v>60</v>
      </c>
      <c r="F65" s="86" t="str">
        <f>IFERROR(VLOOKUP(D65,Deelnemers!$D$6:$E$68,2,FALSE),"")</f>
        <v/>
      </c>
      <c r="G65" s="51"/>
      <c r="H65" s="51"/>
      <c r="I65" s="51"/>
      <c r="J65" s="53"/>
      <c r="K65" s="52" t="str">
        <f t="shared" si="6"/>
        <v/>
      </c>
      <c r="L65" s="52" t="str">
        <f t="shared" si="7"/>
        <v/>
      </c>
      <c r="M65" s="52" t="str">
        <f t="shared" si="8"/>
        <v/>
      </c>
      <c r="N65" s="53"/>
      <c r="O65" s="53"/>
      <c r="P65" s="53"/>
      <c r="Q65" s="53"/>
      <c r="R65" s="53"/>
      <c r="S65" s="53"/>
      <c r="T65" s="53"/>
      <c r="U65" s="51"/>
    </row>
    <row r="66" spans="5:21" ht="12" customHeight="1">
      <c r="E66" s="59">
        <v>61</v>
      </c>
      <c r="F66" s="86" t="str">
        <f>IFERROR(VLOOKUP(D66,Deelnemers!$D$6:$E$68,2,FALSE),"")</f>
        <v/>
      </c>
      <c r="G66" s="51"/>
      <c r="H66" s="51"/>
      <c r="I66" s="51"/>
      <c r="J66" s="53"/>
      <c r="K66" s="52" t="str">
        <f t="shared" si="6"/>
        <v/>
      </c>
      <c r="L66" s="52" t="str">
        <f t="shared" si="7"/>
        <v/>
      </c>
      <c r="M66" s="52" t="str">
        <f t="shared" si="8"/>
        <v/>
      </c>
      <c r="N66" s="53"/>
      <c r="O66" s="53"/>
      <c r="P66" s="53"/>
      <c r="Q66" s="53"/>
      <c r="R66" s="53"/>
      <c r="S66" s="53"/>
      <c r="T66" s="53"/>
      <c r="U66" s="51"/>
    </row>
    <row r="67" spans="5:21" ht="12" customHeight="1">
      <c r="E67" s="59">
        <v>62</v>
      </c>
      <c r="F67" s="86" t="str">
        <f>IFERROR(VLOOKUP(D67,Deelnemers!$D$6:$E$68,2,FALSE),"")</f>
        <v/>
      </c>
      <c r="G67" s="51"/>
      <c r="H67" s="51"/>
      <c r="I67" s="51"/>
      <c r="J67" s="53"/>
      <c r="K67" s="52" t="str">
        <f t="shared" si="6"/>
        <v/>
      </c>
      <c r="L67" s="52" t="str">
        <f t="shared" si="7"/>
        <v/>
      </c>
      <c r="M67" s="52" t="str">
        <f t="shared" si="8"/>
        <v/>
      </c>
      <c r="N67" s="53"/>
      <c r="O67" s="53"/>
      <c r="P67" s="53"/>
      <c r="Q67" s="53"/>
      <c r="R67" s="53"/>
      <c r="S67" s="53"/>
      <c r="T67" s="53"/>
      <c r="U67" s="51"/>
    </row>
    <row r="68" spans="5:21" ht="12" customHeight="1">
      <c r="E68" s="59">
        <v>63</v>
      </c>
      <c r="F68" s="86" t="str">
        <f>IFERROR(VLOOKUP(D68,Deelnemers!$D$6:$E$68,2,FALSE),"")</f>
        <v/>
      </c>
      <c r="G68" s="51"/>
      <c r="H68" s="51"/>
      <c r="I68" s="51"/>
      <c r="J68" s="53"/>
      <c r="K68" s="52" t="str">
        <f t="shared" si="6"/>
        <v/>
      </c>
      <c r="L68" s="52" t="str">
        <f t="shared" si="7"/>
        <v/>
      </c>
      <c r="M68" s="52" t="str">
        <f t="shared" si="8"/>
        <v/>
      </c>
      <c r="N68" s="53"/>
      <c r="O68" s="53"/>
      <c r="P68" s="53"/>
      <c r="Q68" s="53"/>
      <c r="R68" s="53"/>
      <c r="S68" s="53"/>
      <c r="T68" s="53"/>
      <c r="U68" s="51"/>
    </row>
    <row r="69" spans="5:21" ht="12" customHeight="1">
      <c r="E69" s="59">
        <v>64</v>
      </c>
      <c r="F69" s="86" t="str">
        <f>IFERROR(VLOOKUP(D69,Deelnemers!$D$6:$E$68,2,FALSE),"")</f>
        <v/>
      </c>
      <c r="G69" s="51"/>
      <c r="H69" s="51"/>
      <c r="I69" s="51"/>
      <c r="J69" s="53"/>
      <c r="K69" s="52" t="str">
        <f t="shared" si="6"/>
        <v/>
      </c>
      <c r="L69" s="52" t="str">
        <f t="shared" si="7"/>
        <v/>
      </c>
      <c r="M69" s="52" t="str">
        <f t="shared" si="8"/>
        <v/>
      </c>
      <c r="N69" s="53"/>
      <c r="O69" s="53"/>
      <c r="P69" s="53"/>
      <c r="Q69" s="53"/>
      <c r="R69" s="53"/>
      <c r="S69" s="53"/>
      <c r="T69" s="53"/>
      <c r="U69" s="51"/>
    </row>
    <row r="70" spans="5:21" ht="12" customHeight="1">
      <c r="E70" s="59">
        <v>65</v>
      </c>
      <c r="F70" s="86" t="str">
        <f>IFERROR(VLOOKUP(D70,Deelnemers!$D$6:$E$68,2,FALSE),"")</f>
        <v/>
      </c>
      <c r="G70" s="51"/>
      <c r="H70" s="51"/>
      <c r="I70" s="51"/>
      <c r="J70" s="53"/>
      <c r="K70" s="52" t="str">
        <f t="shared" si="6"/>
        <v/>
      </c>
      <c r="L70" s="52" t="str">
        <f t="shared" si="7"/>
        <v/>
      </c>
      <c r="M70" s="52" t="str">
        <f t="shared" si="8"/>
        <v/>
      </c>
      <c r="N70" s="53"/>
      <c r="O70" s="53"/>
      <c r="P70" s="53"/>
      <c r="Q70" s="53"/>
      <c r="R70" s="53"/>
      <c r="S70" s="53"/>
      <c r="T70" s="53"/>
      <c r="U70" s="51"/>
    </row>
    <row r="71" spans="5:21" ht="12" customHeight="1">
      <c r="E71" s="59">
        <v>66</v>
      </c>
      <c r="F71" s="86" t="str">
        <f>IFERROR(VLOOKUP(D71,Deelnemers!$D$6:$E$68,2,FALSE),"")</f>
        <v/>
      </c>
      <c r="G71" s="51"/>
      <c r="H71" s="51"/>
      <c r="I71" s="51"/>
      <c r="J71" s="53"/>
      <c r="K71" s="52" t="str">
        <f t="shared" si="6"/>
        <v/>
      </c>
      <c r="L71" s="52" t="str">
        <f t="shared" si="7"/>
        <v/>
      </c>
      <c r="M71" s="52" t="str">
        <f t="shared" si="8"/>
        <v/>
      </c>
      <c r="N71" s="53"/>
      <c r="O71" s="53"/>
      <c r="P71" s="53"/>
      <c r="Q71" s="53"/>
      <c r="R71" s="53"/>
      <c r="S71" s="53"/>
      <c r="T71" s="53"/>
      <c r="U71" s="51"/>
    </row>
    <row r="72" spans="5:21" ht="12" customHeight="1">
      <c r="E72" s="59">
        <v>67</v>
      </c>
      <c r="F72" s="86" t="str">
        <f>IFERROR(VLOOKUP(D72,Deelnemers!$D$6:$E$68,2,FALSE),"")</f>
        <v/>
      </c>
      <c r="G72" s="51"/>
      <c r="H72" s="51"/>
      <c r="I72" s="51"/>
      <c r="J72" s="53"/>
      <c r="K72" s="52" t="str">
        <f t="shared" si="6"/>
        <v/>
      </c>
      <c r="L72" s="52" t="str">
        <f t="shared" si="7"/>
        <v/>
      </c>
      <c r="M72" s="52" t="str">
        <f t="shared" si="8"/>
        <v/>
      </c>
      <c r="N72" s="53"/>
      <c r="O72" s="53"/>
      <c r="P72" s="53"/>
      <c r="Q72" s="53"/>
      <c r="R72" s="53"/>
      <c r="S72" s="53"/>
      <c r="T72" s="53"/>
      <c r="U72" s="51"/>
    </row>
    <row r="73" spans="5:21" ht="12" customHeight="1">
      <c r="E73" s="59">
        <v>68</v>
      </c>
      <c r="F73" s="86" t="str">
        <f>IFERROR(VLOOKUP(D73,Deelnemers!$D$6:$E$68,2,FALSE),"")</f>
        <v/>
      </c>
      <c r="G73" s="51"/>
      <c r="H73" s="51"/>
      <c r="I73" s="51"/>
      <c r="J73" s="53"/>
      <c r="K73" s="52" t="str">
        <f t="shared" si="6"/>
        <v/>
      </c>
      <c r="L73" s="52" t="str">
        <f t="shared" si="7"/>
        <v/>
      </c>
      <c r="M73" s="52" t="str">
        <f t="shared" si="8"/>
        <v/>
      </c>
      <c r="N73" s="53"/>
      <c r="O73" s="53"/>
      <c r="P73" s="53"/>
      <c r="Q73" s="53"/>
      <c r="R73" s="53"/>
      <c r="S73" s="53"/>
      <c r="T73" s="53"/>
      <c r="U73" s="51"/>
    </row>
    <row r="74" spans="5:21" ht="12" customHeight="1">
      <c r="E74" s="59">
        <v>69</v>
      </c>
      <c r="F74" s="86" t="str">
        <f>IFERROR(VLOOKUP(D74,Deelnemers!$D$6:$E$68,2,FALSE),"")</f>
        <v/>
      </c>
      <c r="G74" s="51"/>
      <c r="H74" s="51"/>
      <c r="I74" s="51"/>
      <c r="J74" s="53"/>
      <c r="K74" s="52" t="str">
        <f t="shared" si="6"/>
        <v/>
      </c>
      <c r="L74" s="52" t="str">
        <f t="shared" si="7"/>
        <v/>
      </c>
      <c r="M74" s="52" t="str">
        <f t="shared" si="8"/>
        <v/>
      </c>
      <c r="N74" s="53"/>
      <c r="O74" s="53"/>
      <c r="P74" s="53"/>
      <c r="Q74" s="53"/>
      <c r="R74" s="53"/>
      <c r="S74" s="53"/>
      <c r="T74" s="53"/>
      <c r="U74" s="51"/>
    </row>
    <row r="75" spans="5:21" ht="12" customHeight="1">
      <c r="E75" s="59">
        <v>70</v>
      </c>
      <c r="F75" s="86" t="str">
        <f>IFERROR(VLOOKUP(D75,Deelnemers!$D$6:$E$68,2,FALSE),"")</f>
        <v/>
      </c>
      <c r="G75" s="51"/>
      <c r="H75" s="51"/>
      <c r="I75" s="51"/>
      <c r="J75" s="53"/>
      <c r="K75" s="52" t="str">
        <f t="shared" si="6"/>
        <v/>
      </c>
      <c r="L75" s="52" t="str">
        <f t="shared" si="7"/>
        <v/>
      </c>
      <c r="M75" s="52" t="str">
        <f t="shared" si="8"/>
        <v/>
      </c>
      <c r="N75" s="53"/>
      <c r="O75" s="53"/>
      <c r="P75" s="53"/>
      <c r="Q75" s="53"/>
      <c r="R75" s="53"/>
      <c r="S75" s="53"/>
      <c r="T75" s="53"/>
      <c r="U75" s="51"/>
    </row>
    <row r="76" spans="5:21" ht="12" customHeight="1"/>
    <row r="77" spans="5:21" ht="12" customHeight="1">
      <c r="K77" s="26">
        <f>SUM(K6:K75)</f>
        <v>179</v>
      </c>
      <c r="L77" s="26">
        <f t="shared" ref="L77:M77" si="9">SUM(L6:L75)</f>
        <v>187</v>
      </c>
      <c r="M77" s="26">
        <f t="shared" si="9"/>
        <v>126</v>
      </c>
    </row>
    <row r="78" spans="5:21" ht="12" customHeight="1"/>
    <row r="79" spans="5:21" ht="12" customHeight="1"/>
    <row r="80" spans="5:21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</sheetData>
  <sortState xmlns:xlrd2="http://schemas.microsoft.com/office/spreadsheetml/2017/richdata2" ref="F6:T29">
    <sortCondition descending="1" ref="S6"/>
    <sortCondition descending="1" ref="T6"/>
  </sortState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A790-4291-4571-9DD0-25B32F81DF02}">
  <sheetPr codeName="Blad29"/>
  <dimension ref="A1:M339"/>
  <sheetViews>
    <sheetView workbookViewId="0"/>
  </sheetViews>
  <sheetFormatPr defaultColWidth="9.109375" defaultRowHeight="12"/>
  <cols>
    <col min="1" max="2" width="1.6640625" style="3" customWidth="1"/>
    <col min="3" max="3" width="1.6640625" style="1" customWidth="1"/>
    <col min="4" max="4" width="9.109375" style="9"/>
    <col min="5" max="5" width="9.6640625" style="9" customWidth="1"/>
    <col min="6" max="11" width="9.109375" style="1"/>
    <col min="12" max="12" width="9.109375" style="1" customWidth="1"/>
    <col min="13" max="18" width="9.109375" style="1"/>
    <col min="19" max="19" width="1.6640625" style="1" customWidth="1"/>
    <col min="20" max="20" width="11.88671875" style="1" bestFit="1" customWidth="1"/>
    <col min="21" max="21" width="12" style="1" bestFit="1" customWidth="1"/>
    <col min="22" max="48" width="9.109375" style="1"/>
    <col min="49" max="54" width="8.6640625" style="1" customWidth="1"/>
    <col min="55" max="16384" width="9.109375" style="1"/>
  </cols>
  <sheetData>
    <row r="1" spans="4:13" s="3" customFormat="1" ht="12" customHeight="1" thickBot="1">
      <c r="D1" s="8"/>
      <c r="E1" s="8"/>
    </row>
    <row r="2" spans="4:13" s="3" customFormat="1" ht="12" customHeight="1" thickTop="1">
      <c r="D2" s="163" t="s">
        <v>45</v>
      </c>
      <c r="E2" s="164"/>
      <c r="F2" s="64"/>
      <c r="G2" s="167" t="s">
        <v>79</v>
      </c>
      <c r="H2" s="168"/>
      <c r="I2" s="169"/>
      <c r="J2" s="48"/>
      <c r="K2" s="50"/>
      <c r="L2" s="50"/>
      <c r="M2" s="19"/>
    </row>
    <row r="3" spans="4:13" ht="12" customHeight="1" thickBot="1">
      <c r="D3" s="165"/>
      <c r="E3" s="166"/>
      <c r="F3" s="63"/>
      <c r="G3" s="170"/>
      <c r="H3" s="171"/>
      <c r="I3" s="172"/>
      <c r="J3" s="22"/>
      <c r="K3" s="49"/>
      <c r="L3" s="49"/>
      <c r="M3" s="18"/>
    </row>
    <row r="4" spans="4:13" ht="12" customHeight="1" thickTop="1">
      <c r="H4" s="22"/>
      <c r="I4" s="22"/>
      <c r="J4" s="22"/>
      <c r="K4" s="22"/>
      <c r="L4" s="22"/>
      <c r="M4" s="22"/>
    </row>
    <row r="5" spans="4:13" ht="12" customHeight="1"/>
    <row r="6" spans="4:13" ht="12" customHeight="1">
      <c r="D6" s="65" t="s">
        <v>101</v>
      </c>
      <c r="E6" s="65" t="s">
        <v>48</v>
      </c>
      <c r="F6" s="32" t="s">
        <v>49</v>
      </c>
      <c r="G6" s="32" t="s">
        <v>50</v>
      </c>
      <c r="I6" s="72" t="s">
        <v>102</v>
      </c>
      <c r="J6" s="32" t="s">
        <v>103</v>
      </c>
    </row>
    <row r="7" spans="4:13" ht="12" customHeight="1">
      <c r="D7" s="46">
        <v>1</v>
      </c>
      <c r="E7" s="66">
        <f>+'IN-W1'!L77</f>
        <v>192</v>
      </c>
      <c r="F7" s="67">
        <f>+'IN-W1'!M77</f>
        <v>48</v>
      </c>
      <c r="G7" s="67">
        <f>+'IN-W1'!N77</f>
        <v>72</v>
      </c>
      <c r="I7" s="71">
        <v>50</v>
      </c>
      <c r="J7" s="67">
        <f>+E7-I7</f>
        <v>142</v>
      </c>
    </row>
    <row r="8" spans="4:13" ht="12" customHeight="1">
      <c r="D8" s="46">
        <v>2</v>
      </c>
      <c r="E8" s="66">
        <f>+'IN-W2'!L77</f>
        <v>136</v>
      </c>
      <c r="F8" s="67">
        <f>+'IN-W2'!M77</f>
        <v>34</v>
      </c>
      <c r="G8" s="67">
        <f>+'IN-W2'!N77</f>
        <v>51</v>
      </c>
      <c r="I8" s="71">
        <v>50</v>
      </c>
      <c r="J8" s="67">
        <f>+E8-I8</f>
        <v>86</v>
      </c>
    </row>
    <row r="9" spans="4:13" ht="12" customHeight="1">
      <c r="D9" s="46">
        <v>3</v>
      </c>
      <c r="E9" s="46"/>
      <c r="F9" s="41"/>
      <c r="G9" s="41"/>
      <c r="I9" s="71"/>
      <c r="J9" s="41"/>
    </row>
    <row r="10" spans="4:13" ht="12" customHeight="1">
      <c r="D10" s="46">
        <v>4</v>
      </c>
      <c r="E10" s="46"/>
      <c r="F10" s="41"/>
      <c r="G10" s="41"/>
      <c r="I10" s="71"/>
      <c r="J10" s="41"/>
    </row>
    <row r="11" spans="4:13" ht="12" customHeight="1">
      <c r="D11" s="46">
        <v>5</v>
      </c>
      <c r="E11" s="46"/>
      <c r="F11" s="41"/>
      <c r="G11" s="41"/>
      <c r="I11" s="71"/>
      <c r="J11" s="41"/>
    </row>
    <row r="12" spans="4:13" ht="12" customHeight="1">
      <c r="D12" s="46">
        <v>6</v>
      </c>
      <c r="E12" s="46"/>
      <c r="F12" s="41"/>
      <c r="G12" s="41"/>
      <c r="I12" s="71"/>
      <c r="J12" s="41"/>
    </row>
    <row r="13" spans="4:13" ht="12" customHeight="1">
      <c r="D13" s="46">
        <v>7</v>
      </c>
      <c r="E13" s="46"/>
      <c r="F13" s="41"/>
      <c r="G13" s="41"/>
      <c r="I13" s="71"/>
      <c r="J13" s="41"/>
    </row>
    <row r="14" spans="4:13" ht="12" customHeight="1">
      <c r="D14" s="46">
        <v>8</v>
      </c>
      <c r="E14" s="46"/>
      <c r="F14" s="41"/>
      <c r="G14" s="41"/>
      <c r="I14" s="71"/>
      <c r="J14" s="41"/>
    </row>
    <row r="15" spans="4:13" ht="12" customHeight="1">
      <c r="D15" s="46">
        <v>9</v>
      </c>
      <c r="E15" s="46"/>
      <c r="F15" s="41"/>
      <c r="G15" s="41"/>
      <c r="I15" s="71"/>
      <c r="J15" s="41"/>
    </row>
    <row r="16" spans="4:13" ht="12" customHeight="1">
      <c r="D16" s="46">
        <v>10</v>
      </c>
      <c r="E16" s="46"/>
      <c r="F16" s="41"/>
      <c r="G16" s="41"/>
      <c r="I16" s="71"/>
      <c r="J16" s="41"/>
    </row>
    <row r="17" spans="4:10" ht="12" customHeight="1">
      <c r="D17" s="46">
        <v>11</v>
      </c>
      <c r="E17" s="46"/>
      <c r="F17" s="41"/>
      <c r="G17" s="41"/>
      <c r="I17" s="71"/>
      <c r="J17" s="41"/>
    </row>
    <row r="18" spans="4:10" ht="12" customHeight="1">
      <c r="D18" s="46">
        <v>12</v>
      </c>
      <c r="E18" s="46"/>
      <c r="F18" s="41"/>
      <c r="G18" s="41"/>
      <c r="I18" s="71"/>
      <c r="J18" s="41"/>
    </row>
    <row r="19" spans="4:10" ht="12" customHeight="1" thickBot="1">
      <c r="E19" s="61"/>
      <c r="F19" s="62"/>
      <c r="G19" s="62"/>
      <c r="I19" s="70"/>
      <c r="J19" s="70"/>
    </row>
    <row r="20" spans="4:10" ht="12" customHeight="1" thickTop="1">
      <c r="E20" s="68">
        <f>SUM(E7:E19)</f>
        <v>328</v>
      </c>
      <c r="F20" s="69">
        <f>SUM(F7:F19)</f>
        <v>82</v>
      </c>
      <c r="G20" s="69">
        <f>SUM(G7:G19)</f>
        <v>123</v>
      </c>
      <c r="I20" s="69">
        <f>SUM(I7:I19)</f>
        <v>100</v>
      </c>
      <c r="J20" s="69">
        <f>SUM(J7:J19)</f>
        <v>228</v>
      </c>
    </row>
    <row r="21" spans="4:10" ht="12" customHeight="1"/>
    <row r="22" spans="4:10" ht="12" customHeight="1"/>
    <row r="23" spans="4:10" ht="12" customHeight="1"/>
    <row r="24" spans="4:10" ht="12" customHeight="1"/>
    <row r="25" spans="4:10" ht="12" customHeight="1"/>
    <row r="26" spans="4:10" ht="12" customHeight="1"/>
    <row r="27" spans="4:10" ht="12" customHeight="1"/>
    <row r="28" spans="4:10" ht="12" customHeight="1"/>
    <row r="29" spans="4:10" ht="12" customHeight="1"/>
    <row r="30" spans="4:10" ht="12" customHeight="1"/>
    <row r="31" spans="4:10" ht="12" customHeight="1"/>
    <row r="32" spans="4:10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</sheetData>
  <mergeCells count="2">
    <mergeCell ref="D2:E3"/>
    <mergeCell ref="G2:I3"/>
  </mergeCells>
  <hyperlinks>
    <hyperlink ref="D2:E3" location="Menu!A1" display="Menu" xr:uid="{6A2F828A-B377-48F2-8EF4-973C25E012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30</vt:i4>
      </vt:variant>
      <vt:variant>
        <vt:lpstr>Benoemde bereiken</vt:lpstr>
      </vt:variant>
      <vt:variant>
        <vt:i4>1</vt:i4>
      </vt:variant>
    </vt:vector>
  </HeadingPairs>
  <TitlesOfParts>
    <vt:vector size="31" baseType="lpstr">
      <vt:lpstr>Menu</vt:lpstr>
      <vt:lpstr>Kaarten</vt:lpstr>
      <vt:lpstr>Deelnemers</vt:lpstr>
      <vt:lpstr>Loting</vt:lpstr>
      <vt:lpstr>Tussenstand</vt:lpstr>
      <vt:lpstr>IN-W1</vt:lpstr>
      <vt:lpstr>W1</vt:lpstr>
      <vt:lpstr>IN-W2</vt:lpstr>
      <vt:lpstr>W2</vt:lpstr>
      <vt:lpstr>IN-W3</vt:lpstr>
      <vt:lpstr>W3</vt:lpstr>
      <vt:lpstr>IN-W4</vt:lpstr>
      <vt:lpstr>W4</vt:lpstr>
      <vt:lpstr>IN-W5</vt:lpstr>
      <vt:lpstr>W5</vt:lpstr>
      <vt:lpstr>IN-W6</vt:lpstr>
      <vt:lpstr>W6</vt:lpstr>
      <vt:lpstr>IN-W7</vt:lpstr>
      <vt:lpstr>W7</vt:lpstr>
      <vt:lpstr>IN-W8</vt:lpstr>
      <vt:lpstr>W8</vt:lpstr>
      <vt:lpstr>IN-W9</vt:lpstr>
      <vt:lpstr>W9</vt:lpstr>
      <vt:lpstr>IN-W10</vt:lpstr>
      <vt:lpstr>W10</vt:lpstr>
      <vt:lpstr>IN-W11</vt:lpstr>
      <vt:lpstr>W11</vt:lpstr>
      <vt:lpstr>IN-W12</vt:lpstr>
      <vt:lpstr>W12</vt:lpstr>
      <vt:lpstr>Administratie</vt:lpstr>
      <vt:lpstr>WAS_E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de Vos</dc:creator>
  <cp:lastModifiedBy>JoEl2022</cp:lastModifiedBy>
  <cp:lastPrinted>2019-09-06T20:45:18Z</cp:lastPrinted>
  <dcterms:created xsi:type="dcterms:W3CDTF">2019-01-24T15:59:00Z</dcterms:created>
  <dcterms:modified xsi:type="dcterms:W3CDTF">2022-09-02T10:04:14Z</dcterms:modified>
</cp:coreProperties>
</file>