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Carl\"/>
    </mc:Choice>
  </mc:AlternateContent>
  <bookViews>
    <workbookView xWindow="2520" yWindow="135" windowWidth="5970" windowHeight="6000"/>
  </bookViews>
  <sheets>
    <sheet name="Jaarkalender" sheetId="3" r:id="rId1"/>
    <sheet name="Maandkalender" sheetId="6" r:id="rId2"/>
    <sheet name="Feestdagen" sheetId="4" r:id="rId3"/>
  </sheets>
  <definedNames>
    <definedName name="_xlnm.Print_Area" localSheetId="0">Jaarkalender!$A$1:$Y$47</definedName>
    <definedName name="_xlnm.Print_Area" localSheetId="1">Maandkalender!$C$4:$Q$14</definedName>
    <definedName name="feest">INDIRECT("Feestdagen!$C$1:$E$"&amp;COUNTA(Feestdagen!$D:$D))</definedName>
    <definedName name="jaar">Jaarkalender!$L$2</definedName>
    <definedName name="jaren">Feestdagen!$A$1:$A$600</definedName>
    <definedName name="maand">Maandkalender!$D$2</definedName>
    <definedName name="maanden">Maandkalender!$AA$2:$AB$13</definedName>
    <definedName name="maandnaam">Maandkalender!$AA$2:$AA$13</definedName>
    <definedName name="maandnummers">Maandkalender!$AB$2:$AB$13</definedName>
  </definedNames>
  <calcPr calcId="162913"/>
</workbook>
</file>

<file path=xl/calcChain.xml><?xml version="1.0" encoding="utf-8"?>
<calcChain xmlns="http://schemas.openxmlformats.org/spreadsheetml/2006/main">
  <c r="AA2" i="6" l="1"/>
  <c r="AA3" i="6"/>
  <c r="AA4" i="6"/>
  <c r="AA5" i="6"/>
  <c r="AA6" i="6"/>
  <c r="AA7" i="6"/>
  <c r="AA8" i="6"/>
  <c r="AA9" i="6"/>
  <c r="AA10" i="6"/>
  <c r="AA11" i="6"/>
  <c r="AA12" i="6"/>
  <c r="AA13" i="6"/>
  <c r="D1" i="4"/>
  <c r="D2" i="4"/>
  <c r="D3" i="4"/>
  <c r="D4" i="4"/>
  <c r="G28" i="4" s="1"/>
  <c r="D5" i="4"/>
  <c r="D6" i="4"/>
  <c r="D7" i="4"/>
  <c r="D8" i="4"/>
  <c r="D9" i="4"/>
  <c r="D10" i="4"/>
  <c r="D11" i="4"/>
  <c r="D12" i="4"/>
  <c r="D13" i="4"/>
  <c r="D14" i="4"/>
  <c r="D15" i="4"/>
  <c r="D16" i="4"/>
  <c r="G16" i="4" s="1"/>
  <c r="G43" i="4"/>
  <c r="G59" i="4"/>
  <c r="G75" i="4"/>
  <c r="G91" i="4"/>
  <c r="G1" i="4"/>
  <c r="G2" i="4"/>
  <c r="G3" i="4"/>
  <c r="G15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C1" i="4"/>
  <c r="C2" i="4"/>
  <c r="C3" i="4"/>
  <c r="C11" i="4"/>
  <c r="C17" i="4"/>
  <c r="C18" i="4"/>
  <c r="C19" i="4"/>
  <c r="C20" i="4"/>
  <c r="C21" i="4"/>
  <c r="C22" i="4"/>
  <c r="C23" i="4"/>
  <c r="C24" i="4"/>
  <c r="C25" i="4"/>
  <c r="C26" i="4"/>
  <c r="C27" i="4"/>
  <c r="E11" i="4"/>
  <c r="E10" i="4"/>
  <c r="E8" i="4"/>
  <c r="E9" i="4"/>
  <c r="F9" i="4" s="1"/>
  <c r="E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E2" i="6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1" i="4"/>
  <c r="F12" i="4"/>
  <c r="E6" i="4"/>
  <c r="B5" i="3"/>
  <c r="C7" i="3" s="1"/>
  <c r="J5" i="3"/>
  <c r="R5" i="3" s="1"/>
  <c r="E16" i="4"/>
  <c r="F16" i="4" s="1"/>
  <c r="E15" i="4"/>
  <c r="F15" i="4" s="1"/>
  <c r="E14" i="4"/>
  <c r="F14" i="4" s="1"/>
  <c r="E13" i="4"/>
  <c r="F13" i="4" s="1"/>
  <c r="F11" i="4"/>
  <c r="F10" i="4"/>
  <c r="F8" i="4"/>
  <c r="F7" i="4"/>
  <c r="F6" i="4"/>
  <c r="E5" i="4"/>
  <c r="F5" i="4" s="1"/>
  <c r="E4" i="4"/>
  <c r="F4" i="4" s="1"/>
  <c r="E3" i="4"/>
  <c r="F3" i="4" s="1"/>
  <c r="E2" i="4"/>
  <c r="F2" i="4" s="1"/>
  <c r="E1" i="4"/>
  <c r="F1" i="4" s="1"/>
  <c r="C7" i="4" l="1"/>
  <c r="G11" i="4"/>
  <c r="G87" i="4"/>
  <c r="G71" i="4"/>
  <c r="G55" i="4"/>
  <c r="G39" i="4"/>
  <c r="G8" i="4"/>
  <c r="G23" i="4"/>
  <c r="G7" i="4"/>
  <c r="G99" i="4"/>
  <c r="G83" i="4"/>
  <c r="G67" i="4"/>
  <c r="G51" i="4"/>
  <c r="G35" i="4"/>
  <c r="G12" i="4"/>
  <c r="C15" i="4"/>
  <c r="G19" i="4"/>
  <c r="G95" i="4"/>
  <c r="G79" i="4"/>
  <c r="G63" i="4"/>
  <c r="G47" i="4"/>
  <c r="G31" i="4"/>
  <c r="B16" i="3"/>
  <c r="S7" i="3"/>
  <c r="S8" i="3" s="1"/>
  <c r="S9" i="3" s="1"/>
  <c r="S10" i="3" s="1"/>
  <c r="S11" i="3" s="1"/>
  <c r="S12" i="3" s="1"/>
  <c r="S13" i="3" s="1"/>
  <c r="C14" i="4"/>
  <c r="C10" i="4"/>
  <c r="C6" i="4"/>
  <c r="G26" i="4"/>
  <c r="G22" i="4"/>
  <c r="G18" i="4"/>
  <c r="G14" i="4"/>
  <c r="G10" i="4"/>
  <c r="G6" i="4"/>
  <c r="G98" i="4"/>
  <c r="G94" i="4"/>
  <c r="G90" i="4"/>
  <c r="G86" i="4"/>
  <c r="G82" i="4"/>
  <c r="G78" i="4"/>
  <c r="G74" i="4"/>
  <c r="G70" i="4"/>
  <c r="G66" i="4"/>
  <c r="G62" i="4"/>
  <c r="G58" i="4"/>
  <c r="G54" i="4"/>
  <c r="G50" i="4"/>
  <c r="G46" i="4"/>
  <c r="G42" i="4"/>
  <c r="G38" i="4"/>
  <c r="G34" i="4"/>
  <c r="G30" i="4"/>
  <c r="C13" i="4"/>
  <c r="C9" i="4"/>
  <c r="C5" i="4"/>
  <c r="G25" i="4"/>
  <c r="G21" i="4"/>
  <c r="G17" i="4"/>
  <c r="G13" i="4"/>
  <c r="G9" i="4"/>
  <c r="G5" i="4"/>
  <c r="G97" i="4"/>
  <c r="G93" i="4"/>
  <c r="G89" i="4"/>
  <c r="G85" i="4"/>
  <c r="G81" i="4"/>
  <c r="G77" i="4"/>
  <c r="G73" i="4"/>
  <c r="G69" i="4"/>
  <c r="G65" i="4"/>
  <c r="G61" i="4"/>
  <c r="G57" i="4"/>
  <c r="G53" i="4"/>
  <c r="G49" i="4"/>
  <c r="G45" i="4"/>
  <c r="G41" i="4"/>
  <c r="G37" i="4"/>
  <c r="G33" i="4"/>
  <c r="G29" i="4"/>
  <c r="D5" i="6"/>
  <c r="E8" i="6" s="1"/>
  <c r="C16" i="4"/>
  <c r="C12" i="4"/>
  <c r="C8" i="4"/>
  <c r="C4" i="4"/>
  <c r="G27" i="4"/>
  <c r="G24" i="4"/>
  <c r="G20" i="4"/>
  <c r="G4" i="4"/>
  <c r="G100" i="4"/>
  <c r="G96" i="4"/>
  <c r="G92" i="4"/>
  <c r="G88" i="4"/>
  <c r="G84" i="4"/>
  <c r="G80" i="4"/>
  <c r="G76" i="4"/>
  <c r="G72" i="4"/>
  <c r="G68" i="4"/>
  <c r="G64" i="4"/>
  <c r="G60" i="4"/>
  <c r="G56" i="4"/>
  <c r="G52" i="4"/>
  <c r="G48" i="4"/>
  <c r="G44" i="4"/>
  <c r="G40" i="4"/>
  <c r="G36" i="4"/>
  <c r="G32" i="4"/>
  <c r="E13" i="6"/>
  <c r="K7" i="3"/>
  <c r="K8" i="3" s="1"/>
  <c r="K9" i="3" s="1"/>
  <c r="K10" i="3" s="1"/>
  <c r="K11" i="3" s="1"/>
  <c r="K12" i="3" s="1"/>
  <c r="K13" i="3" s="1"/>
  <c r="C8" i="3"/>
  <c r="C9" i="3" s="1"/>
  <c r="C10" i="3" s="1"/>
  <c r="C11" i="3" s="1"/>
  <c r="C12" i="3" s="1"/>
  <c r="C13" i="3" s="1"/>
  <c r="F8" i="6"/>
  <c r="E11" i="6" l="1"/>
  <c r="T7" i="3"/>
  <c r="S6" i="3"/>
  <c r="E9" i="6"/>
  <c r="E7" i="6"/>
  <c r="E12" i="6"/>
  <c r="E10" i="6"/>
  <c r="J16" i="3"/>
  <c r="C18" i="3"/>
  <c r="C19" i="3" s="1"/>
  <c r="C20" i="3" s="1"/>
  <c r="C21" i="3" s="1"/>
  <c r="C22" i="3" s="1"/>
  <c r="C23" i="3" s="1"/>
  <c r="C24" i="3" s="1"/>
  <c r="D18" i="3" s="1"/>
  <c r="L7" i="3"/>
  <c r="C6" i="3"/>
  <c r="D7" i="3"/>
  <c r="G7" i="6"/>
  <c r="E6" i="6"/>
  <c r="T8" i="3"/>
  <c r="T9" i="3" s="1"/>
  <c r="T10" i="3" s="1"/>
  <c r="T11" i="3" s="1"/>
  <c r="T12" i="3" s="1"/>
  <c r="T13" i="3" s="1"/>
  <c r="U7" i="3" s="1"/>
  <c r="T6" i="3"/>
  <c r="F11" i="6"/>
  <c r="F12" i="6"/>
  <c r="F9" i="6"/>
  <c r="F7" i="6"/>
  <c r="F13" i="6"/>
  <c r="F10" i="6"/>
  <c r="D17" i="3" l="1"/>
  <c r="D19" i="3"/>
  <c r="D20" i="3" s="1"/>
  <c r="D21" i="3" s="1"/>
  <c r="D22" i="3" s="1"/>
  <c r="D23" i="3" s="1"/>
  <c r="D24" i="3" s="1"/>
  <c r="E18" i="3" s="1"/>
  <c r="R16" i="3"/>
  <c r="K18" i="3"/>
  <c r="K19" i="3" s="1"/>
  <c r="K20" i="3" s="1"/>
  <c r="K21" i="3" s="1"/>
  <c r="K22" i="3" s="1"/>
  <c r="K23" i="3" s="1"/>
  <c r="K24" i="3" s="1"/>
  <c r="L18" i="3" s="1"/>
  <c r="U8" i="3"/>
  <c r="U9" i="3" s="1"/>
  <c r="U10" i="3" s="1"/>
  <c r="U11" i="3" s="1"/>
  <c r="U12" i="3" s="1"/>
  <c r="U13" i="3" s="1"/>
  <c r="V7" i="3" s="1"/>
  <c r="U6" i="3"/>
  <c r="G8" i="6"/>
  <c r="G6" i="6"/>
  <c r="E19" i="3"/>
  <c r="E20" i="3" s="1"/>
  <c r="E21" i="3" s="1"/>
  <c r="E22" i="3" s="1"/>
  <c r="E23" i="3" s="1"/>
  <c r="E24" i="3" s="1"/>
  <c r="F18" i="3" s="1"/>
  <c r="E17" i="3"/>
  <c r="D8" i="3"/>
  <c r="D9" i="3" s="1"/>
  <c r="D10" i="3" s="1"/>
  <c r="D11" i="3" s="1"/>
  <c r="D12" i="3" s="1"/>
  <c r="D13" i="3" s="1"/>
  <c r="E7" i="3" s="1"/>
  <c r="D6" i="3"/>
  <c r="L8" i="3"/>
  <c r="L9" i="3" s="1"/>
  <c r="L10" i="3" s="1"/>
  <c r="L11" i="3" s="1"/>
  <c r="L12" i="3" s="1"/>
  <c r="L13" i="3" s="1"/>
  <c r="M7" i="3" s="1"/>
  <c r="L6" i="3"/>
  <c r="H7" i="6"/>
  <c r="L17" i="3" l="1"/>
  <c r="L19" i="3"/>
  <c r="L20" i="3" s="1"/>
  <c r="L21" i="3" s="1"/>
  <c r="L22" i="3" s="1"/>
  <c r="L23" i="3" s="1"/>
  <c r="L24" i="3" s="1"/>
  <c r="M18" i="3" s="1"/>
  <c r="B27" i="3"/>
  <c r="S18" i="3"/>
  <c r="S19" i="3" s="1"/>
  <c r="S20" i="3" s="1"/>
  <c r="S21" i="3" s="1"/>
  <c r="S22" i="3" s="1"/>
  <c r="S23" i="3" s="1"/>
  <c r="S24" i="3" s="1"/>
  <c r="M8" i="3"/>
  <c r="M9" i="3" s="1"/>
  <c r="M10" i="3" s="1"/>
  <c r="M11" i="3" s="1"/>
  <c r="M12" i="3" s="1"/>
  <c r="M13" i="3" s="1"/>
  <c r="N7" i="3" s="1"/>
  <c r="M6" i="3"/>
  <c r="E8" i="3"/>
  <c r="E9" i="3" s="1"/>
  <c r="E10" i="3" s="1"/>
  <c r="E11" i="3" s="1"/>
  <c r="E12" i="3" s="1"/>
  <c r="E13" i="3" s="1"/>
  <c r="F7" i="3" s="1"/>
  <c r="E6" i="3"/>
  <c r="F19" i="3"/>
  <c r="F20" i="3" s="1"/>
  <c r="F21" i="3" s="1"/>
  <c r="F22" i="3" s="1"/>
  <c r="F23" i="3" s="1"/>
  <c r="F24" i="3" s="1"/>
  <c r="G18" i="3" s="1"/>
  <c r="F17" i="3"/>
  <c r="G9" i="6"/>
  <c r="V8" i="3"/>
  <c r="V9" i="3" s="1"/>
  <c r="V10" i="3" s="1"/>
  <c r="V11" i="3" s="1"/>
  <c r="V12" i="3" s="1"/>
  <c r="V13" i="3" s="1"/>
  <c r="W7" i="3" s="1"/>
  <c r="V6" i="3"/>
  <c r="H8" i="6"/>
  <c r="T18" i="3" l="1"/>
  <c r="S17" i="3"/>
  <c r="M19" i="3"/>
  <c r="M20" i="3" s="1"/>
  <c r="M21" i="3" s="1"/>
  <c r="M22" i="3" s="1"/>
  <c r="M23" i="3" s="1"/>
  <c r="M24" i="3" s="1"/>
  <c r="N18" i="3" s="1"/>
  <c r="M17" i="3"/>
  <c r="J27" i="3"/>
  <c r="C29" i="3"/>
  <c r="C30" i="3" s="1"/>
  <c r="C31" i="3" s="1"/>
  <c r="C32" i="3" s="1"/>
  <c r="C33" i="3" s="1"/>
  <c r="C34" i="3" s="1"/>
  <c r="C35" i="3" s="1"/>
  <c r="W6" i="3"/>
  <c r="W8" i="3"/>
  <c r="W9" i="3" s="1"/>
  <c r="W10" i="3" s="1"/>
  <c r="W11" i="3" s="1"/>
  <c r="W12" i="3" s="1"/>
  <c r="W13" i="3" s="1"/>
  <c r="X7" i="3" s="1"/>
  <c r="K6" i="3"/>
  <c r="G19" i="3"/>
  <c r="G20" i="3" s="1"/>
  <c r="G21" i="3" s="1"/>
  <c r="G22" i="3" s="1"/>
  <c r="G23" i="3" s="1"/>
  <c r="G24" i="3" s="1"/>
  <c r="H18" i="3" s="1"/>
  <c r="G17" i="3"/>
  <c r="N8" i="3"/>
  <c r="N9" i="3" s="1"/>
  <c r="N10" i="3" s="1"/>
  <c r="N11" i="3" s="1"/>
  <c r="N12" i="3" s="1"/>
  <c r="N13" i="3" s="1"/>
  <c r="O7" i="3" s="1"/>
  <c r="N6" i="3"/>
  <c r="G10" i="6"/>
  <c r="F8" i="3"/>
  <c r="F9" i="3" s="1"/>
  <c r="F10" i="3" s="1"/>
  <c r="F11" i="3" s="1"/>
  <c r="F12" i="3" s="1"/>
  <c r="F13" i="3" s="1"/>
  <c r="G7" i="3" s="1"/>
  <c r="F6" i="3"/>
  <c r="H9" i="6"/>
  <c r="D29" i="3" l="1"/>
  <c r="N19" i="3"/>
  <c r="N20" i="3" s="1"/>
  <c r="N21" i="3" s="1"/>
  <c r="N22" i="3" s="1"/>
  <c r="N23" i="3" s="1"/>
  <c r="N24" i="3" s="1"/>
  <c r="O18" i="3" s="1"/>
  <c r="N17" i="3"/>
  <c r="R27" i="3"/>
  <c r="K29" i="3"/>
  <c r="K30" i="3" s="1"/>
  <c r="K31" i="3" s="1"/>
  <c r="K32" i="3" s="1"/>
  <c r="K33" i="3" s="1"/>
  <c r="K34" i="3" s="1"/>
  <c r="K35" i="3" s="1"/>
  <c r="L29" i="3" s="1"/>
  <c r="T19" i="3"/>
  <c r="T20" i="3" s="1"/>
  <c r="T21" i="3" s="1"/>
  <c r="T22" i="3" s="1"/>
  <c r="T23" i="3" s="1"/>
  <c r="T24" i="3" s="1"/>
  <c r="U18" i="3" s="1"/>
  <c r="T17" i="3"/>
  <c r="G8" i="3"/>
  <c r="G9" i="3" s="1"/>
  <c r="G10" i="3" s="1"/>
  <c r="G11" i="3" s="1"/>
  <c r="G12" i="3" s="1"/>
  <c r="G13" i="3" s="1"/>
  <c r="H7" i="3" s="1"/>
  <c r="G6" i="3"/>
  <c r="X6" i="3"/>
  <c r="X8" i="3"/>
  <c r="X9" i="3" s="1"/>
  <c r="X10" i="3" s="1"/>
  <c r="X11" i="3" s="1"/>
  <c r="X12" i="3" s="1"/>
  <c r="X13" i="3" s="1"/>
  <c r="G11" i="6"/>
  <c r="O8" i="3"/>
  <c r="O9" i="3" s="1"/>
  <c r="O10" i="3" s="1"/>
  <c r="O11" i="3" s="1"/>
  <c r="O12" i="3" s="1"/>
  <c r="O13" i="3" s="1"/>
  <c r="P7" i="3" s="1"/>
  <c r="O6" i="3"/>
  <c r="H17" i="3"/>
  <c r="H19" i="3"/>
  <c r="H20" i="3" s="1"/>
  <c r="H21" i="3" s="1"/>
  <c r="H22" i="3" s="1"/>
  <c r="H23" i="3" s="1"/>
  <c r="H24" i="3" s="1"/>
  <c r="H10" i="6"/>
  <c r="L30" i="3" l="1"/>
  <c r="L31" i="3" s="1"/>
  <c r="L32" i="3" s="1"/>
  <c r="L33" i="3" s="1"/>
  <c r="L34" i="3" s="1"/>
  <c r="L35" i="3" s="1"/>
  <c r="M29" i="3" s="1"/>
  <c r="L28" i="3"/>
  <c r="O17" i="3"/>
  <c r="C17" i="3"/>
  <c r="O19" i="3"/>
  <c r="O20" i="3" s="1"/>
  <c r="O21" i="3" s="1"/>
  <c r="O22" i="3" s="1"/>
  <c r="O23" i="3" s="1"/>
  <c r="O24" i="3" s="1"/>
  <c r="P18" i="3" s="1"/>
  <c r="U17" i="3"/>
  <c r="U19" i="3"/>
  <c r="U20" i="3" s="1"/>
  <c r="U21" i="3" s="1"/>
  <c r="U22" i="3" s="1"/>
  <c r="U23" i="3" s="1"/>
  <c r="U24" i="3" s="1"/>
  <c r="V18" i="3" s="1"/>
  <c r="B38" i="3"/>
  <c r="S29" i="3"/>
  <c r="S30" i="3" s="1"/>
  <c r="S31" i="3" s="1"/>
  <c r="S32" i="3" s="1"/>
  <c r="S33" i="3" s="1"/>
  <c r="S34" i="3" s="1"/>
  <c r="S35" i="3" s="1"/>
  <c r="D30" i="3"/>
  <c r="D31" i="3" s="1"/>
  <c r="D32" i="3" s="1"/>
  <c r="D33" i="3" s="1"/>
  <c r="D34" i="3" s="1"/>
  <c r="D35" i="3" s="1"/>
  <c r="E29" i="3" s="1"/>
  <c r="D28" i="3"/>
  <c r="P6" i="3"/>
  <c r="P8" i="3"/>
  <c r="P9" i="3" s="1"/>
  <c r="P10" i="3" s="1"/>
  <c r="P11" i="3" s="1"/>
  <c r="P12" i="3" s="1"/>
  <c r="P13" i="3" s="1"/>
  <c r="G12" i="6"/>
  <c r="H6" i="3"/>
  <c r="H8" i="3"/>
  <c r="H9" i="3" s="1"/>
  <c r="H10" i="3" s="1"/>
  <c r="H11" i="3" s="1"/>
  <c r="H12" i="3" s="1"/>
  <c r="H13" i="3" s="1"/>
  <c r="H11" i="6"/>
  <c r="S28" i="3" l="1"/>
  <c r="T29" i="3"/>
  <c r="V19" i="3"/>
  <c r="V20" i="3" s="1"/>
  <c r="V21" i="3" s="1"/>
  <c r="V22" i="3" s="1"/>
  <c r="V23" i="3" s="1"/>
  <c r="V24" i="3" s="1"/>
  <c r="W18" i="3" s="1"/>
  <c r="V17" i="3"/>
  <c r="E30" i="3"/>
  <c r="E31" i="3" s="1"/>
  <c r="E32" i="3" s="1"/>
  <c r="E33" i="3" s="1"/>
  <c r="E34" i="3" s="1"/>
  <c r="E35" i="3" s="1"/>
  <c r="F29" i="3" s="1"/>
  <c r="E28" i="3"/>
  <c r="P17" i="3"/>
  <c r="P19" i="3"/>
  <c r="P20" i="3" s="1"/>
  <c r="P21" i="3" s="1"/>
  <c r="P22" i="3" s="1"/>
  <c r="P23" i="3" s="1"/>
  <c r="P24" i="3" s="1"/>
  <c r="M30" i="3"/>
  <c r="M31" i="3" s="1"/>
  <c r="M32" i="3" s="1"/>
  <c r="M33" i="3" s="1"/>
  <c r="M34" i="3" s="1"/>
  <c r="M35" i="3" s="1"/>
  <c r="N29" i="3" s="1"/>
  <c r="M28" i="3"/>
  <c r="J38" i="3"/>
  <c r="C40" i="3"/>
  <c r="C41" i="3" s="1"/>
  <c r="C42" i="3" s="1"/>
  <c r="C43" i="3" s="1"/>
  <c r="C44" i="3" s="1"/>
  <c r="C45" i="3" s="1"/>
  <c r="C46" i="3" s="1"/>
  <c r="D40" i="3" s="1"/>
  <c r="G13" i="6"/>
  <c r="H12" i="6"/>
  <c r="D39" i="3" l="1"/>
  <c r="D41" i="3"/>
  <c r="D42" i="3" s="1"/>
  <c r="D43" i="3" s="1"/>
  <c r="D44" i="3" s="1"/>
  <c r="D45" i="3" s="1"/>
  <c r="D46" i="3" s="1"/>
  <c r="E40" i="3" s="1"/>
  <c r="R38" i="3"/>
  <c r="K41" i="3"/>
  <c r="K42" i="3" s="1"/>
  <c r="K43" i="3" s="1"/>
  <c r="K44" i="3" s="1"/>
  <c r="K45" i="3" s="1"/>
  <c r="K46" i="3" s="1"/>
  <c r="L40" i="3" s="1"/>
  <c r="K40" i="3"/>
  <c r="K17" i="3"/>
  <c r="W19" i="3"/>
  <c r="W20" i="3" s="1"/>
  <c r="W21" i="3" s="1"/>
  <c r="W22" i="3" s="1"/>
  <c r="W23" i="3" s="1"/>
  <c r="W24" i="3" s="1"/>
  <c r="X18" i="3" s="1"/>
  <c r="W17" i="3"/>
  <c r="T30" i="3"/>
  <c r="T31" i="3" s="1"/>
  <c r="T32" i="3" s="1"/>
  <c r="T33" i="3" s="1"/>
  <c r="T34" i="3" s="1"/>
  <c r="T35" i="3" s="1"/>
  <c r="U29" i="3" s="1"/>
  <c r="T28" i="3"/>
  <c r="N30" i="3"/>
  <c r="N31" i="3" s="1"/>
  <c r="N32" i="3" s="1"/>
  <c r="N33" i="3" s="1"/>
  <c r="N34" i="3" s="1"/>
  <c r="N35" i="3" s="1"/>
  <c r="O29" i="3" s="1"/>
  <c r="N28" i="3"/>
  <c r="F30" i="3"/>
  <c r="F31" i="3" s="1"/>
  <c r="F32" i="3" s="1"/>
  <c r="F33" i="3" s="1"/>
  <c r="F34" i="3" s="1"/>
  <c r="F35" i="3" s="1"/>
  <c r="G29" i="3" s="1"/>
  <c r="F28" i="3"/>
  <c r="I7" i="6"/>
  <c r="H13" i="6"/>
  <c r="X19" i="3" l="1"/>
  <c r="X20" i="3" s="1"/>
  <c r="X21" i="3" s="1"/>
  <c r="X22" i="3" s="1"/>
  <c r="X23" i="3" s="1"/>
  <c r="X24" i="3" s="1"/>
  <c r="X17" i="3"/>
  <c r="S40" i="3"/>
  <c r="S41" i="3" s="1"/>
  <c r="S42" i="3" s="1"/>
  <c r="S43" i="3" s="1"/>
  <c r="S44" i="3" s="1"/>
  <c r="S45" i="3" s="1"/>
  <c r="S46" i="3" s="1"/>
  <c r="E41" i="3"/>
  <c r="E42" i="3" s="1"/>
  <c r="E43" i="3" s="1"/>
  <c r="E44" i="3" s="1"/>
  <c r="E45" i="3" s="1"/>
  <c r="E46" i="3" s="1"/>
  <c r="F40" i="3" s="1"/>
  <c r="E39" i="3"/>
  <c r="L41" i="3"/>
  <c r="L42" i="3" s="1"/>
  <c r="L43" i="3" s="1"/>
  <c r="L44" i="3" s="1"/>
  <c r="L45" i="3" s="1"/>
  <c r="L46" i="3" s="1"/>
  <c r="M40" i="3" s="1"/>
  <c r="L39" i="3"/>
  <c r="O28" i="3"/>
  <c r="O30" i="3"/>
  <c r="O31" i="3" s="1"/>
  <c r="O32" i="3" s="1"/>
  <c r="O33" i="3" s="1"/>
  <c r="O34" i="3" s="1"/>
  <c r="O35" i="3" s="1"/>
  <c r="P29" i="3" s="1"/>
  <c r="C28" i="3"/>
  <c r="G30" i="3"/>
  <c r="G31" i="3" s="1"/>
  <c r="G32" i="3" s="1"/>
  <c r="G33" i="3" s="1"/>
  <c r="G34" i="3" s="1"/>
  <c r="G35" i="3" s="1"/>
  <c r="H29" i="3" s="1"/>
  <c r="G28" i="3"/>
  <c r="U30" i="3"/>
  <c r="U31" i="3" s="1"/>
  <c r="U32" i="3" s="1"/>
  <c r="U33" i="3" s="1"/>
  <c r="U34" i="3" s="1"/>
  <c r="U35" i="3" s="1"/>
  <c r="V29" i="3" s="1"/>
  <c r="U28" i="3"/>
  <c r="I8" i="6"/>
  <c r="I6" i="6"/>
  <c r="J7" i="6"/>
  <c r="T40" i="3" l="1"/>
  <c r="S39" i="3"/>
  <c r="M39" i="3"/>
  <c r="M41" i="3"/>
  <c r="M42" i="3" s="1"/>
  <c r="M43" i="3" s="1"/>
  <c r="M44" i="3" s="1"/>
  <c r="M45" i="3" s="1"/>
  <c r="M46" i="3" s="1"/>
  <c r="N40" i="3" s="1"/>
  <c r="P28" i="3"/>
  <c r="P30" i="3"/>
  <c r="P31" i="3" s="1"/>
  <c r="P32" i="3" s="1"/>
  <c r="P33" i="3" s="1"/>
  <c r="P34" i="3" s="1"/>
  <c r="P35" i="3" s="1"/>
  <c r="V28" i="3"/>
  <c r="V30" i="3"/>
  <c r="V31" i="3" s="1"/>
  <c r="V32" i="3" s="1"/>
  <c r="V33" i="3" s="1"/>
  <c r="V34" i="3" s="1"/>
  <c r="V35" i="3" s="1"/>
  <c r="W29" i="3" s="1"/>
  <c r="F41" i="3"/>
  <c r="F42" i="3" s="1"/>
  <c r="F43" i="3" s="1"/>
  <c r="F44" i="3" s="1"/>
  <c r="F45" i="3" s="1"/>
  <c r="F46" i="3" s="1"/>
  <c r="G40" i="3" s="1"/>
  <c r="F39" i="3"/>
  <c r="H28" i="3"/>
  <c r="H30" i="3"/>
  <c r="H31" i="3" s="1"/>
  <c r="H32" i="3" s="1"/>
  <c r="H33" i="3" s="1"/>
  <c r="H34" i="3" s="1"/>
  <c r="H35" i="3" s="1"/>
  <c r="I9" i="6"/>
  <c r="J8" i="6"/>
  <c r="W28" i="3" l="1"/>
  <c r="K28" i="3"/>
  <c r="W30" i="3"/>
  <c r="W31" i="3" s="1"/>
  <c r="W32" i="3" s="1"/>
  <c r="W33" i="3" s="1"/>
  <c r="W34" i="3" s="1"/>
  <c r="W35" i="3" s="1"/>
  <c r="X29" i="3" s="1"/>
  <c r="N39" i="3"/>
  <c r="N41" i="3"/>
  <c r="N42" i="3" s="1"/>
  <c r="N43" i="3" s="1"/>
  <c r="N44" i="3" s="1"/>
  <c r="N45" i="3" s="1"/>
  <c r="N46" i="3" s="1"/>
  <c r="O40" i="3" s="1"/>
  <c r="G39" i="3"/>
  <c r="G41" i="3"/>
  <c r="G42" i="3" s="1"/>
  <c r="G43" i="3" s="1"/>
  <c r="G44" i="3" s="1"/>
  <c r="G45" i="3" s="1"/>
  <c r="G46" i="3" s="1"/>
  <c r="H40" i="3" s="1"/>
  <c r="T39" i="3"/>
  <c r="T41" i="3"/>
  <c r="T42" i="3" s="1"/>
  <c r="T43" i="3" s="1"/>
  <c r="T44" i="3" s="1"/>
  <c r="T45" i="3" s="1"/>
  <c r="T46" i="3" s="1"/>
  <c r="U40" i="3" s="1"/>
  <c r="I10" i="6"/>
  <c r="J9" i="6"/>
  <c r="X28" i="3" l="1"/>
  <c r="X30" i="3"/>
  <c r="X31" i="3" s="1"/>
  <c r="X32" i="3" s="1"/>
  <c r="X33" i="3" s="1"/>
  <c r="X34" i="3" s="1"/>
  <c r="X35" i="3" s="1"/>
  <c r="H39" i="3"/>
  <c r="H41" i="3"/>
  <c r="H42" i="3" s="1"/>
  <c r="H43" i="3" s="1"/>
  <c r="H44" i="3" s="1"/>
  <c r="H45" i="3" s="1"/>
  <c r="H46" i="3" s="1"/>
  <c r="U41" i="3"/>
  <c r="U42" i="3" s="1"/>
  <c r="U43" i="3" s="1"/>
  <c r="U44" i="3" s="1"/>
  <c r="U45" i="3" s="1"/>
  <c r="U46" i="3" s="1"/>
  <c r="V40" i="3" s="1"/>
  <c r="U39" i="3"/>
  <c r="O39" i="3"/>
  <c r="C39" i="3"/>
  <c r="O41" i="3"/>
  <c r="O42" i="3" s="1"/>
  <c r="O43" i="3" s="1"/>
  <c r="O44" i="3" s="1"/>
  <c r="O45" i="3" s="1"/>
  <c r="O46" i="3" s="1"/>
  <c r="P40" i="3" s="1"/>
  <c r="I11" i="6"/>
  <c r="J10" i="6"/>
  <c r="P41" i="3" l="1"/>
  <c r="P42" i="3" s="1"/>
  <c r="P43" i="3" s="1"/>
  <c r="P44" i="3" s="1"/>
  <c r="P45" i="3" s="1"/>
  <c r="P46" i="3" s="1"/>
  <c r="P39" i="3"/>
  <c r="V41" i="3"/>
  <c r="V42" i="3" s="1"/>
  <c r="V43" i="3" s="1"/>
  <c r="V44" i="3" s="1"/>
  <c r="V45" i="3" s="1"/>
  <c r="V46" i="3" s="1"/>
  <c r="W40" i="3" s="1"/>
  <c r="V39" i="3"/>
  <c r="I12" i="6"/>
  <c r="J11" i="6"/>
  <c r="W41" i="3" l="1"/>
  <c r="W42" i="3" s="1"/>
  <c r="W43" i="3" s="1"/>
  <c r="W44" i="3" s="1"/>
  <c r="W45" i="3" s="1"/>
  <c r="W46" i="3" s="1"/>
  <c r="X40" i="3" s="1"/>
  <c r="W39" i="3"/>
  <c r="K39" i="3"/>
  <c r="I13" i="6"/>
  <c r="J12" i="6"/>
  <c r="X39" i="3" l="1"/>
  <c r="X41" i="3"/>
  <c r="X42" i="3" s="1"/>
  <c r="X43" i="3" s="1"/>
  <c r="X44" i="3" s="1"/>
  <c r="X45" i="3" s="1"/>
  <c r="X46" i="3" s="1"/>
  <c r="K7" i="6"/>
  <c r="J13" i="6"/>
  <c r="K6" i="6" l="1"/>
  <c r="K8" i="6"/>
  <c r="L7" i="6"/>
  <c r="K9" i="6" l="1"/>
  <c r="L8" i="6"/>
  <c r="K10" i="6" l="1"/>
  <c r="L9" i="6"/>
  <c r="K11" i="6" l="1"/>
  <c r="L10" i="6"/>
  <c r="K12" i="6" l="1"/>
  <c r="L11" i="6"/>
  <c r="K13" i="6" l="1"/>
  <c r="L12" i="6"/>
  <c r="M7" i="6" l="1"/>
  <c r="L13" i="6"/>
  <c r="M6" i="6" l="1"/>
  <c r="M8" i="6"/>
  <c r="N7" i="6"/>
  <c r="M9" i="6" l="1"/>
  <c r="N8" i="6"/>
  <c r="M10" i="6" l="1"/>
  <c r="N9" i="6"/>
  <c r="M11" i="6" l="1"/>
  <c r="N10" i="6"/>
  <c r="M12" i="6" l="1"/>
  <c r="N11" i="6"/>
  <c r="M13" i="6" l="1"/>
  <c r="N12" i="6"/>
  <c r="O7" i="6" l="1"/>
  <c r="N13" i="6"/>
  <c r="O6" i="6" l="1"/>
  <c r="O8" i="6"/>
  <c r="P7" i="6"/>
  <c r="O9" i="6" l="1"/>
  <c r="P8" i="6"/>
  <c r="O10" i="6" l="1"/>
  <c r="P9" i="6"/>
  <c r="O11" i="6" l="1"/>
  <c r="P10" i="6"/>
  <c r="O12" i="6" l="1"/>
  <c r="P11" i="6"/>
  <c r="O13" i="6" l="1"/>
  <c r="P13" i="6"/>
  <c r="P12" i="6"/>
</calcChain>
</file>

<file path=xl/comments1.xml><?xml version="1.0" encoding="utf-8"?>
<comments xmlns="http://schemas.openxmlformats.org/spreadsheetml/2006/main">
  <authors>
    <author>Rob</author>
  </authors>
  <commentList>
    <comment ref="L2" authorId="0" shapeId="0">
      <text>
        <r>
          <rPr>
            <b/>
            <sz val="8"/>
            <color indexed="81"/>
            <rFont val="Tahoma"/>
          </rPr>
          <t>Voor een ander jaar hier het jaartal wijzigen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Rob</author>
  </authors>
  <commentList>
    <comment ref="E2" authorId="0" shapeId="0">
      <text>
        <r>
          <rPr>
            <b/>
            <sz val="12"/>
            <color indexed="12"/>
            <rFont val="Tahoma"/>
            <family val="2"/>
          </rPr>
          <t>Tweede woensdag van maart</t>
        </r>
      </text>
    </comment>
    <comment ref="E13" authorId="0" shapeId="0">
      <text>
        <r>
          <rPr>
            <b/>
            <sz val="12"/>
            <color indexed="12"/>
            <rFont val="Tahoma"/>
            <family val="2"/>
          </rPr>
          <t>Eerste woensdag van november</t>
        </r>
      </text>
    </comment>
  </commentList>
</comments>
</file>

<file path=xl/sharedStrings.xml><?xml version="1.0" encoding="utf-8"?>
<sst xmlns="http://schemas.openxmlformats.org/spreadsheetml/2006/main" count="107" uniqueCount="11">
  <si>
    <t>Ma</t>
  </si>
  <si>
    <t>Zo</t>
  </si>
  <si>
    <t>Di</t>
  </si>
  <si>
    <t>Wo</t>
  </si>
  <si>
    <t>Do</t>
  </si>
  <si>
    <t>Vr</t>
  </si>
  <si>
    <t>Za</t>
  </si>
  <si>
    <t>Week</t>
  </si>
  <si>
    <t>Maandnummer:</t>
  </si>
  <si>
    <t>Dierendag</t>
  </si>
  <si>
    <t>Maand: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</si>
</sst>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-;_-* #,##0.00\-;_-* &quot;-&quot;??_-;_-@_-"/>
    <numFmt numFmtId="165" formatCode="mmmm"/>
    <numFmt numFmtId="166" formatCode="d"/>
    <numFmt numFmtId="167" formatCode="yyyy"/>
    <numFmt numFmtId="168" formatCode="[$-F800]dddd\,\ mmmm\ dd\,\ yyyy"/>
    <numFmt numFmtId="169" formatCode="dddd\ d\ mmmm\ yyyy;@"/>
    <numFmt numFmtId="170" formatCode="mmmm\ yyyy"/>
    <numFmt numFmtId="171" formatCode="_-* #,##0_-;_-* #,##0\-;_-* &quot;-&quot;??_-;_-@_-"/>
  </numFmts>
  <fonts count="22" x14ac:knownFonts="1">
    <font>
      <sz val="10"/>
      <name val="Arial"/>
    </font>
    <font>
      <sz val="10"/>
      <name val="Arial"/>
    </font>
    <font>
      <sz val="8"/>
      <name val="Arial"/>
    </font>
    <font>
      <sz val="10"/>
      <name val="Verdana"/>
      <family val="2"/>
    </font>
    <font>
      <b/>
      <sz val="12"/>
      <color indexed="12"/>
      <name val="Tahoma"/>
      <family val="2"/>
    </font>
    <font>
      <sz val="8"/>
      <color indexed="81"/>
      <name val="Tahoma"/>
    </font>
    <font>
      <b/>
      <sz val="8"/>
      <color indexed="81"/>
      <name val="Tahoma"/>
    </font>
    <font>
      <b/>
      <sz val="20"/>
      <name val="Verdana"/>
      <family val="2"/>
    </font>
    <font>
      <b/>
      <sz val="12"/>
      <name val="Verdana"/>
      <family val="2"/>
    </font>
    <font>
      <b/>
      <sz val="22"/>
      <name val="Verdana"/>
      <family val="2"/>
    </font>
    <font>
      <b/>
      <sz val="10"/>
      <name val="Verdana"/>
      <family val="2"/>
    </font>
    <font>
      <b/>
      <sz val="10"/>
      <color indexed="12"/>
      <name val="Verdana"/>
      <family val="2"/>
    </font>
    <font>
      <sz val="10"/>
      <color indexed="12"/>
      <name val="Verdana"/>
      <family val="2"/>
    </font>
    <font>
      <sz val="12"/>
      <name val="Verdana"/>
      <family val="2"/>
    </font>
    <font>
      <b/>
      <sz val="10"/>
      <color indexed="10"/>
      <name val="Verdana"/>
      <family val="2"/>
    </font>
    <font>
      <b/>
      <sz val="16"/>
      <color indexed="10"/>
      <name val="Verdana"/>
      <family val="2"/>
    </font>
    <font>
      <b/>
      <sz val="20"/>
      <color indexed="8"/>
      <name val="Verdana"/>
      <family val="2"/>
    </font>
    <font>
      <b/>
      <sz val="24"/>
      <color indexed="22"/>
      <name val="Verdana"/>
      <family val="2"/>
    </font>
    <font>
      <b/>
      <sz val="24"/>
      <color indexed="8"/>
      <name val="Verdana"/>
      <family val="2"/>
    </font>
    <font>
      <sz val="10"/>
      <color indexed="9"/>
      <name val="Arial"/>
    </font>
    <font>
      <sz val="10"/>
      <color indexed="10"/>
      <name val="Arial"/>
    </font>
    <font>
      <b/>
      <sz val="10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165" fontId="0" fillId="0" borderId="0" xfId="0" applyNumberFormat="1" applyAlignment="1">
      <alignment horizontal="left"/>
    </xf>
    <xf numFmtId="169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/>
    <xf numFmtId="0" fontId="3" fillId="2" borderId="0" xfId="0" applyFont="1" applyFill="1" applyProtection="1">
      <protection hidden="1"/>
    </xf>
    <xf numFmtId="167" fontId="7" fillId="2" borderId="0" xfId="0" applyNumberFormat="1" applyFont="1" applyFill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166" fontId="3" fillId="0" borderId="0" xfId="0" applyNumberFormat="1" applyFont="1"/>
    <xf numFmtId="168" fontId="3" fillId="0" borderId="0" xfId="0" applyNumberFormat="1" applyFont="1"/>
    <xf numFmtId="166" fontId="3" fillId="4" borderId="2" xfId="0" applyNumberFormat="1" applyFont="1" applyFill="1" applyBorder="1" applyAlignment="1" applyProtection="1">
      <alignment horizontal="center" vertical="center" textRotation="90" wrapText="1"/>
      <protection hidden="1"/>
    </xf>
    <xf numFmtId="166" fontId="3" fillId="4" borderId="3" xfId="0" applyNumberFormat="1" applyFont="1" applyFill="1" applyBorder="1" applyAlignment="1" applyProtection="1">
      <alignment horizontal="center" vertical="center" textRotation="90" wrapText="1"/>
      <protection hidden="1"/>
    </xf>
    <xf numFmtId="166" fontId="13" fillId="4" borderId="4" xfId="0" applyNumberFormat="1" applyFont="1" applyFill="1" applyBorder="1" applyAlignment="1" applyProtection="1">
      <alignment horizontal="center" vertical="center"/>
      <protection hidden="1"/>
    </xf>
    <xf numFmtId="166" fontId="13" fillId="4" borderId="5" xfId="0" applyNumberFormat="1" applyFont="1" applyFill="1" applyBorder="1" applyAlignment="1" applyProtection="1">
      <alignment horizontal="center" vertical="center"/>
      <protection hidden="1"/>
    </xf>
    <xf numFmtId="0" fontId="8" fillId="3" borderId="6" xfId="0" applyFont="1" applyFill="1" applyBorder="1" applyAlignment="1" applyProtection="1">
      <alignment horizontal="center" vertical="center"/>
      <protection hidden="1"/>
    </xf>
    <xf numFmtId="0" fontId="8" fillId="3" borderId="7" xfId="0" applyFont="1" applyFill="1" applyBorder="1" applyAlignment="1" applyProtection="1">
      <alignment horizontal="center" vertical="center"/>
      <protection hidden="1"/>
    </xf>
    <xf numFmtId="0" fontId="8" fillId="3" borderId="8" xfId="0" applyFont="1" applyFill="1" applyBorder="1" applyAlignment="1" applyProtection="1">
      <alignment horizontal="center" vertical="center"/>
      <protection hidden="1"/>
    </xf>
    <xf numFmtId="171" fontId="0" fillId="0" borderId="0" xfId="1" applyNumberFormat="1" applyFont="1"/>
    <xf numFmtId="0" fontId="11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9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3" fillId="2" borderId="0" xfId="0" applyFont="1" applyFill="1" applyBorder="1" applyProtection="1">
      <protection hidden="1"/>
    </xf>
    <xf numFmtId="0" fontId="3" fillId="0" borderId="0" xfId="0" applyFont="1" applyProtection="1">
      <protection hidden="1"/>
    </xf>
    <xf numFmtId="167" fontId="17" fillId="2" borderId="0" xfId="0" applyNumberFormat="1" applyFont="1" applyFill="1" applyAlignment="1" applyProtection="1">
      <protection hidden="1"/>
    </xf>
    <xf numFmtId="167" fontId="18" fillId="2" borderId="0" xfId="0" applyNumberFormat="1" applyFont="1" applyFill="1" applyBorder="1" applyAlignment="1" applyProtection="1">
      <protection hidden="1"/>
    </xf>
    <xf numFmtId="167" fontId="18" fillId="2" borderId="0" xfId="0" applyNumberFormat="1" applyFont="1" applyFill="1" applyAlignment="1" applyProtection="1">
      <protection hidden="1"/>
    </xf>
    <xf numFmtId="14" fontId="3" fillId="3" borderId="12" xfId="0" applyNumberFormat="1" applyFont="1" applyFill="1" applyBorder="1" applyAlignment="1" applyProtection="1">
      <alignment horizontal="center"/>
      <protection hidden="1"/>
    </xf>
    <xf numFmtId="0" fontId="3" fillId="3" borderId="13" xfId="0" applyFont="1" applyFill="1" applyBorder="1" applyAlignment="1" applyProtection="1">
      <alignment horizontal="center"/>
      <protection hidden="1"/>
    </xf>
    <xf numFmtId="168" fontId="3" fillId="0" borderId="0" xfId="0" applyNumberFormat="1" applyFont="1" applyProtection="1">
      <protection hidden="1"/>
    </xf>
    <xf numFmtId="0" fontId="3" fillId="3" borderId="14" xfId="0" applyFont="1" applyFill="1" applyBorder="1" applyAlignment="1" applyProtection="1">
      <alignment horizontal="center"/>
      <protection hidden="1"/>
    </xf>
    <xf numFmtId="166" fontId="3" fillId="4" borderId="15" xfId="0" applyNumberFormat="1" applyFont="1" applyFill="1" applyBorder="1" applyAlignment="1" applyProtection="1">
      <alignment horizontal="center" vertical="center" textRotation="90" wrapText="1"/>
      <protection hidden="1"/>
    </xf>
    <xf numFmtId="166" fontId="3" fillId="4" borderId="16" xfId="0" applyNumberFormat="1" applyFont="1" applyFill="1" applyBorder="1" applyAlignment="1" applyProtection="1">
      <alignment horizontal="center" vertical="center" textRotation="90" wrapText="1"/>
      <protection hidden="1"/>
    </xf>
    <xf numFmtId="16" fontId="0" fillId="0" borderId="0" xfId="0" applyNumberFormat="1"/>
    <xf numFmtId="14" fontId="0" fillId="0" borderId="0" xfId="0" applyNumberFormat="1"/>
    <xf numFmtId="169" fontId="19" fillId="0" borderId="0" xfId="0" applyNumberFormat="1" applyFont="1"/>
    <xf numFmtId="0" fontId="19" fillId="0" borderId="0" xfId="0" applyFont="1"/>
    <xf numFmtId="0" fontId="20" fillId="0" borderId="0" xfId="0" applyFont="1"/>
    <xf numFmtId="0" fontId="3" fillId="2" borderId="0" xfId="0" applyFont="1" applyFill="1" applyAlignment="1" applyProtection="1">
      <alignment horizontal="center"/>
      <protection hidden="1"/>
    </xf>
    <xf numFmtId="0" fontId="10" fillId="3" borderId="17" xfId="0" applyFont="1" applyFill="1" applyBorder="1" applyAlignment="1" applyProtection="1">
      <alignment horizontal="center"/>
      <protection hidden="1"/>
    </xf>
    <xf numFmtId="166" fontId="3" fillId="4" borderId="18" xfId="0" applyNumberFormat="1" applyFont="1" applyFill="1" applyBorder="1" applyAlignment="1" applyProtection="1">
      <alignment horizontal="center"/>
      <protection hidden="1"/>
    </xf>
    <xf numFmtId="166" fontId="3" fillId="4" borderId="19" xfId="0" applyNumberFormat="1" applyFont="1" applyFill="1" applyBorder="1" applyAlignment="1" applyProtection="1">
      <alignment horizontal="center"/>
      <protection hidden="1"/>
    </xf>
    <xf numFmtId="0" fontId="10" fillId="3" borderId="20" xfId="0" applyFont="1" applyFill="1" applyBorder="1" applyAlignment="1" applyProtection="1">
      <alignment horizontal="center"/>
      <protection hidden="1"/>
    </xf>
    <xf numFmtId="166" fontId="3" fillId="4" borderId="21" xfId="0" applyNumberFormat="1" applyFont="1" applyFill="1" applyBorder="1" applyAlignment="1" applyProtection="1">
      <alignment horizontal="center"/>
      <protection hidden="1"/>
    </xf>
    <xf numFmtId="166" fontId="3" fillId="4" borderId="22" xfId="0" applyNumberFormat="1" applyFont="1" applyFill="1" applyBorder="1" applyAlignment="1" applyProtection="1">
      <alignment horizontal="center"/>
      <protection hidden="1"/>
    </xf>
    <xf numFmtId="165" fontId="8" fillId="5" borderId="23" xfId="0" applyNumberFormat="1" applyFont="1" applyFill="1" applyBorder="1" applyAlignment="1" applyProtection="1">
      <alignment horizontal="center" vertical="center"/>
      <protection hidden="1"/>
    </xf>
    <xf numFmtId="165" fontId="8" fillId="5" borderId="24" xfId="0" applyNumberFormat="1" applyFont="1" applyFill="1" applyBorder="1" applyAlignment="1" applyProtection="1">
      <alignment horizontal="center" vertical="center"/>
      <protection hidden="1"/>
    </xf>
    <xf numFmtId="165" fontId="8" fillId="5" borderId="25" xfId="0" applyNumberFormat="1" applyFont="1" applyFill="1" applyBorder="1" applyAlignment="1" applyProtection="1">
      <alignment horizontal="center" vertical="center"/>
      <protection hidden="1"/>
    </xf>
    <xf numFmtId="1" fontId="16" fillId="2" borderId="4" xfId="0" applyNumberFormat="1" applyFont="1" applyFill="1" applyBorder="1" applyAlignment="1" applyProtection="1">
      <alignment horizontal="center" vertical="center"/>
      <protection hidden="1"/>
    </xf>
    <xf numFmtId="1" fontId="16" fillId="2" borderId="26" xfId="0" applyNumberFormat="1" applyFont="1" applyFill="1" applyBorder="1" applyAlignment="1" applyProtection="1">
      <alignment horizontal="center" vertical="center"/>
      <protection hidden="1"/>
    </xf>
    <xf numFmtId="1" fontId="16" fillId="2" borderId="2" xfId="0" applyNumberFormat="1" applyFont="1" applyFill="1" applyBorder="1" applyAlignment="1" applyProtection="1">
      <alignment horizontal="center" vertical="center"/>
      <protection hidden="1"/>
    </xf>
    <xf numFmtId="165" fontId="11" fillId="0" borderId="10" xfId="0" applyNumberFormat="1" applyFont="1" applyBorder="1" applyAlignment="1">
      <alignment horizontal="center" vertical="center"/>
    </xf>
    <xf numFmtId="165" fontId="11" fillId="0" borderId="11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70" fontId="9" fillId="5" borderId="23" xfId="0" applyNumberFormat="1" applyFont="1" applyFill="1" applyBorder="1" applyAlignment="1" applyProtection="1">
      <alignment horizontal="center" vertical="center"/>
      <protection hidden="1"/>
    </xf>
    <xf numFmtId="170" fontId="9" fillId="5" borderId="24" xfId="0" applyNumberFormat="1" applyFont="1" applyFill="1" applyBorder="1" applyAlignment="1" applyProtection="1">
      <alignment horizontal="center" vertical="center"/>
      <protection hidden="1"/>
    </xf>
    <xf numFmtId="170" fontId="9" fillId="5" borderId="25" xfId="0" applyNumberFormat="1" applyFont="1" applyFill="1" applyBorder="1" applyAlignment="1" applyProtection="1">
      <alignment horizontal="center" vertical="center"/>
      <protection hidden="1"/>
    </xf>
    <xf numFmtId="0" fontId="8" fillId="3" borderId="27" xfId="0" applyFont="1" applyFill="1" applyBorder="1" applyAlignment="1" applyProtection="1">
      <alignment horizontal="center" vertical="center"/>
      <protection hidden="1"/>
    </xf>
    <xf numFmtId="0" fontId="8" fillId="3" borderId="28" xfId="0" applyFont="1" applyFill="1" applyBorder="1" applyAlignment="1" applyProtection="1">
      <alignment horizontal="center" vertical="center"/>
      <protection hidden="1"/>
    </xf>
  </cellXfs>
  <cellStyles count="2">
    <cellStyle name="Komma" xfId="1" builtinId="3"/>
    <cellStyle name="Standaard" xfId="0" builtinId="0"/>
  </cellStyles>
  <dxfs count="15">
    <dxf>
      <font>
        <b/>
        <i val="0"/>
        <condense val="0"/>
        <extend val="0"/>
        <color indexed="10"/>
      </font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b/>
        <i val="0"/>
        <condense val="0"/>
        <extend val="0"/>
        <color indexed="43"/>
      </font>
      <fill>
        <patternFill>
          <bgColor indexed="12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condense val="0"/>
        <extend val="0"/>
        <color indexed="9"/>
      </font>
      <fill>
        <patternFill>
          <bgColor indexed="12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condense val="0"/>
        <extend val="0"/>
        <color indexed="23"/>
      </font>
      <fill>
        <patternFill>
          <bgColor indexed="23"/>
        </patternFill>
      </fill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/>
        <i val="0"/>
        <condense val="0"/>
        <extend val="0"/>
        <color indexed="10"/>
      </font>
      <fill>
        <patternFill>
          <bgColor indexed="43"/>
        </patternFill>
      </fill>
      <border>
        <left/>
        <right/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23"/>
      </font>
      <fill>
        <patternFill>
          <bgColor indexed="23"/>
        </patternFill>
      </fill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condense val="0"/>
        <extend val="0"/>
        <color indexed="9"/>
      </font>
      <fill>
        <patternFill>
          <bgColor indexed="12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condense val="0"/>
        <extend val="0"/>
        <color indexed="23"/>
      </font>
      <fill>
        <patternFill>
          <bgColor indexed="23"/>
        </patternFill>
      </fill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/>
        <i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190500</xdr:colOff>
          <xdr:row>1</xdr:row>
          <xdr:rowOff>19050</xdr:rowOff>
        </xdr:from>
        <xdr:to>
          <xdr:col>11</xdr:col>
          <xdr:colOff>200025</xdr:colOff>
          <xdr:row>2</xdr:row>
          <xdr:rowOff>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NL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Maandkalender weg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>
    <pageSetUpPr fitToPage="1"/>
  </sheetPr>
  <dimension ref="A1:AA47"/>
  <sheetViews>
    <sheetView showGridLines="0" tabSelected="1" zoomScale="75" workbookViewId="0">
      <selection activeCell="L2" sqref="L2:O2"/>
    </sheetView>
  </sheetViews>
  <sheetFormatPr defaultRowHeight="12.75" x14ac:dyDescent="0.2"/>
  <cols>
    <col min="1" max="1" width="2.7109375" style="25" customWidth="1"/>
    <col min="2" max="2" width="5.5703125" style="25" customWidth="1"/>
    <col min="3" max="8" width="4.28515625" style="25" customWidth="1"/>
    <col min="9" max="9" width="1.42578125" style="25" customWidth="1"/>
    <col min="10" max="10" width="5.5703125" style="25" customWidth="1"/>
    <col min="11" max="16" width="4.28515625" style="25" customWidth="1"/>
    <col min="17" max="17" width="1.5703125" style="25" customWidth="1"/>
    <col min="18" max="18" width="5.5703125" style="25" customWidth="1"/>
    <col min="19" max="24" width="4.28515625" style="25" customWidth="1"/>
    <col min="25" max="25" width="2.7109375" style="25" customWidth="1"/>
    <col min="26" max="26" width="10.7109375" style="25" bestFit="1" customWidth="1"/>
    <col min="27" max="27" width="19.7109375" style="25" bestFit="1" customWidth="1"/>
    <col min="28" max="16384" width="9.140625" style="25"/>
  </cols>
  <sheetData>
    <row r="1" spans="1:27" ht="14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2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7" ht="22.5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24"/>
      <c r="L2" s="50">
        <v>2019</v>
      </c>
      <c r="M2" s="51"/>
      <c r="N2" s="51"/>
      <c r="O2" s="52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7" ht="14.25" customHeight="1" x14ac:dyDescent="0.35">
      <c r="A3" s="5"/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5"/>
      <c r="S3" s="28"/>
      <c r="T3" s="28"/>
      <c r="U3" s="28"/>
      <c r="V3" s="28"/>
      <c r="W3" s="28"/>
      <c r="X3" s="28"/>
      <c r="Y3" s="28"/>
    </row>
    <row r="4" spans="1:27" ht="14.25" customHeight="1" thickBo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7" ht="18" customHeight="1" thickTop="1" thickBot="1" x14ac:dyDescent="0.25">
      <c r="A5" s="5"/>
      <c r="B5" s="47">
        <f>DATE(jaar,1,1)</f>
        <v>43466</v>
      </c>
      <c r="C5" s="48"/>
      <c r="D5" s="48"/>
      <c r="E5" s="48"/>
      <c r="F5" s="48"/>
      <c r="G5" s="48"/>
      <c r="H5" s="49"/>
      <c r="I5" s="5"/>
      <c r="J5" s="47">
        <f>DATE(jaar,MONTH(B5)+1,1)</f>
        <v>43497</v>
      </c>
      <c r="K5" s="48"/>
      <c r="L5" s="48"/>
      <c r="M5" s="48"/>
      <c r="N5" s="48"/>
      <c r="O5" s="48"/>
      <c r="P5" s="49"/>
      <c r="Q5" s="5"/>
      <c r="R5" s="47">
        <f>DATE(jaar,MONTH(J5)+1,1)</f>
        <v>43525</v>
      </c>
      <c r="S5" s="48"/>
      <c r="T5" s="48"/>
      <c r="U5" s="48"/>
      <c r="V5" s="48"/>
      <c r="W5" s="48"/>
      <c r="X5" s="49"/>
      <c r="Y5" s="5"/>
    </row>
    <row r="6" spans="1:27" ht="18" customHeight="1" thickTop="1" x14ac:dyDescent="0.2">
      <c r="A6" s="5"/>
      <c r="B6" s="29" t="s">
        <v>7</v>
      </c>
      <c r="C6" s="7">
        <f>IF(C13="","",INT((C13-DATE(YEAR(C13+4-WEEKDAY(C13+6)),1,5)+WEEKDAY(DATE(YEAR(C13+4-WEEKDAY(C13+6)),1,3)))/7)+1)</f>
        <v>1</v>
      </c>
      <c r="D6" s="7">
        <f>IF(D7="","",INT((D7-DATE(YEAR(D7+4-WEEKDAY(D7+6)),1,5)+WEEKDAY(DATE(YEAR(D7+4-WEEKDAY(D7+6)),1,3)))/7)+1)</f>
        <v>2</v>
      </c>
      <c r="E6" s="7">
        <f>IF(E7="","",INT((E7-DATE(YEAR(E7+4-WEEKDAY(E7+6)),1,5)+WEEKDAY(DATE(YEAR(E7+4-WEEKDAY(E7+6)),1,3)))/7)+1)</f>
        <v>3</v>
      </c>
      <c r="F6" s="7">
        <f>IF(F7="","",INT((F7-DATE(YEAR(F7+4-WEEKDAY(F7+6)),1,5)+WEEKDAY(DATE(YEAR(F7+4-WEEKDAY(F7+6)),1,3)))/7)+1)</f>
        <v>4</v>
      </c>
      <c r="G6" s="7">
        <f>IF(G7="","",INT((G7-DATE(YEAR(G7+4-WEEKDAY(G7+6)),1,5)+WEEKDAY(DATE(YEAR(G7+4-WEEKDAY(G7+6)),1,3)))/7)+1)</f>
        <v>5</v>
      </c>
      <c r="H6" s="30" t="str">
        <f>IF(H7="","",INT((H7-DATE(YEAR(H7+4-WEEKDAY(H7+6)),1,5)+WEEKDAY(DATE(YEAR(H7+4-WEEKDAY(H7+6)),1,3)))/7)+1)</f>
        <v/>
      </c>
      <c r="I6" s="40"/>
      <c r="J6" s="29" t="s">
        <v>7</v>
      </c>
      <c r="K6" s="7">
        <f>IF(K13="","",INT((K13-DATE(YEAR(K13+4-WEEKDAY(W7+6)),1,5)+WEEKDAY(DATE(YEAR(K13+4-WEEKDAY(K13+6)),1,3)))/7)+1)</f>
        <v>5</v>
      </c>
      <c r="L6" s="7">
        <f>IF(L7="","",INT((L7-DATE(YEAR(L7+4-WEEKDAY(L7+6)),1,5)+WEEKDAY(DATE(YEAR(L7+4-WEEKDAY(L7+6)),1,3)))/7)+1)</f>
        <v>6</v>
      </c>
      <c r="M6" s="7">
        <f>IF(M7="","",INT((M7-DATE(YEAR(M7+4-WEEKDAY(M7+6)),1,5)+WEEKDAY(DATE(YEAR(M7+4-WEEKDAY(M7+6)),1,3)))/7)+1)</f>
        <v>7</v>
      </c>
      <c r="N6" s="7">
        <f>IF(N7="","",INT((N7-DATE(YEAR(N7+4-WEEKDAY(N7+6)),1,5)+WEEKDAY(DATE(YEAR(N7+4-WEEKDAY(N7+6)),1,3)))/7)+1)</f>
        <v>8</v>
      </c>
      <c r="O6" s="7">
        <f>IF(O7="","",INT((O7-DATE(YEAR(O7+4-WEEKDAY(O7+6)),1,5)+WEEKDAY(DATE(YEAR(O7+4-WEEKDAY(O7+6)),1,3)))/7)+1)</f>
        <v>9</v>
      </c>
      <c r="P6" s="30" t="str">
        <f>IF(P7="","",INT((P7-DATE(YEAR(P7+4-WEEKDAY(P7+6)),1,5)+WEEKDAY(DATE(YEAR(P7+4-WEEKDAY(P7+6)),1,3)))/7)+1)</f>
        <v/>
      </c>
      <c r="Q6" s="40"/>
      <c r="R6" s="29" t="s">
        <v>7</v>
      </c>
      <c r="S6" s="7">
        <f>IF(S13="","",INT((S13-DATE(YEAR(S13+4-WEEKDAY(AE7+6)),1,5)+WEEKDAY(DATE(YEAR(S13+4-WEEKDAY(S13+6)),1,3)))/7)+1)</f>
        <v>9</v>
      </c>
      <c r="T6" s="7">
        <f>IF(T7="","",INT((T7-DATE(YEAR(T7+4-WEEKDAY(T7+6)),1,5)+WEEKDAY(DATE(YEAR(T7+4-WEEKDAY(T7+6)),1,3)))/7)+1)</f>
        <v>10</v>
      </c>
      <c r="U6" s="7">
        <f>IF(U7="","",INT((U7-DATE(YEAR(U7+4-WEEKDAY(U7+6)),1,5)+WEEKDAY(DATE(YEAR(U7+4-WEEKDAY(U7+6)),1,3)))/7)+1)</f>
        <v>11</v>
      </c>
      <c r="V6" s="7">
        <f>IF(V7="","",INT((V7-DATE(YEAR(V7+4-WEEKDAY(V7+6)),1,5)+WEEKDAY(DATE(YEAR(V7+4-WEEKDAY(V7+6)),1,3)))/7)+1)</f>
        <v>12</v>
      </c>
      <c r="W6" s="7">
        <f>IF(W7="","",INT((W7-DATE(YEAR(W7+4-WEEKDAY(W7+6)),1,5)+WEEKDAY(DATE(YEAR(W7+4-WEEKDAY(W7+6)),1,3)))/7)+1)</f>
        <v>13</v>
      </c>
      <c r="X6" s="30" t="str">
        <f>IF(X7="","",INT((X7-DATE(YEAR(X7+4-WEEKDAY(X7+6)),1,5)+WEEKDAY(DATE(YEAR(X7+4-WEEKDAY(X7+6)),1,3)))/7)+1)</f>
        <v/>
      </c>
      <c r="Y6" s="5"/>
    </row>
    <row r="7" spans="1:27" ht="17.100000000000001" customHeight="1" x14ac:dyDescent="0.2">
      <c r="A7" s="5"/>
      <c r="B7" s="41" t="s">
        <v>0</v>
      </c>
      <c r="C7" s="42" t="str">
        <f>IF(WEEKDAY(B5,2)=1,B5,"")</f>
        <v/>
      </c>
      <c r="D7" s="42">
        <f>C13+1</f>
        <v>43472</v>
      </c>
      <c r="E7" s="42">
        <f>D13+1</f>
        <v>43479</v>
      </c>
      <c r="F7" s="42">
        <f>E13+1</f>
        <v>43486</v>
      </c>
      <c r="G7" s="42">
        <f>IF(F13="","",IF(MONTH(F13+1)=MONTH(F13),F13+1,""))</f>
        <v>43493</v>
      </c>
      <c r="H7" s="43" t="str">
        <f>IF(G13="","",IF(MONTH(G13+1)=MONTH(G13),G13+1,""))</f>
        <v/>
      </c>
      <c r="I7" s="40"/>
      <c r="J7" s="41" t="s">
        <v>0</v>
      </c>
      <c r="K7" s="42" t="str">
        <f>IF(WEEKDAY(J5,2)=1,J5,"")</f>
        <v/>
      </c>
      <c r="L7" s="42">
        <f>K13+1</f>
        <v>43500</v>
      </c>
      <c r="M7" s="42">
        <f>L13+1</f>
        <v>43507</v>
      </c>
      <c r="N7" s="42">
        <f>M13+1</f>
        <v>43514</v>
      </c>
      <c r="O7" s="42">
        <f>IF(N13="","",IF(MONTH(N13+1)=MONTH(N13),N13+1,""))</f>
        <v>43521</v>
      </c>
      <c r="P7" s="43" t="str">
        <f>IF(O13="","",IF(MONTH(O13+1)=MONTH(O13),O13+1,""))</f>
        <v/>
      </c>
      <c r="Q7" s="40"/>
      <c r="R7" s="41" t="s">
        <v>0</v>
      </c>
      <c r="S7" s="42" t="str">
        <f>IF(WEEKDAY(R5,2)=1,R5,"")</f>
        <v/>
      </c>
      <c r="T7" s="42">
        <f>S13+1</f>
        <v>43528</v>
      </c>
      <c r="U7" s="42">
        <f>T13+1</f>
        <v>43535</v>
      </c>
      <c r="V7" s="42">
        <f>U13+1</f>
        <v>43542</v>
      </c>
      <c r="W7" s="42">
        <f>IF(V13="","",IF(MONTH(V13+1)=MONTH(V13),V13+1,""))</f>
        <v>43549</v>
      </c>
      <c r="X7" s="43" t="str">
        <f>IF(W13="","",IF(MONTH(W13+1)=MONTH(W13),W13+1,""))</f>
        <v/>
      </c>
      <c r="Y7" s="5"/>
    </row>
    <row r="8" spans="1:27" ht="17.100000000000001" customHeight="1" x14ac:dyDescent="0.2">
      <c r="A8" s="5"/>
      <c r="B8" s="41" t="s">
        <v>2</v>
      </c>
      <c r="C8" s="42">
        <f>IF(WEEKDAY(B5,2)=2,B5,IF(C7&lt;&gt;"",C7+1,""))</f>
        <v>43466</v>
      </c>
      <c r="D8" s="42">
        <f t="shared" ref="D8:F13" si="0">D7+1</f>
        <v>43473</v>
      </c>
      <c r="E8" s="42">
        <f t="shared" si="0"/>
        <v>43480</v>
      </c>
      <c r="F8" s="42">
        <f t="shared" si="0"/>
        <v>43487</v>
      </c>
      <c r="G8" s="42">
        <f t="shared" ref="G8:H13" si="1">IF(G7="","",IF(MONTH(G7+1)=MONTH(G7),G7+1,""))</f>
        <v>43494</v>
      </c>
      <c r="H8" s="43" t="str">
        <f t="shared" si="1"/>
        <v/>
      </c>
      <c r="I8" s="40"/>
      <c r="J8" s="41" t="s">
        <v>2</v>
      </c>
      <c r="K8" s="42" t="str">
        <f>IF(WEEKDAY(J5,2)=2,J5,IF(K7&lt;&gt;"",K7+1,""))</f>
        <v/>
      </c>
      <c r="L8" s="42">
        <f t="shared" ref="L8:L13" si="2">L7+1</f>
        <v>43501</v>
      </c>
      <c r="M8" s="42">
        <f t="shared" ref="M8:M13" si="3">M7+1</f>
        <v>43508</v>
      </c>
      <c r="N8" s="42">
        <f t="shared" ref="N8:N13" si="4">N7+1</f>
        <v>43515</v>
      </c>
      <c r="O8" s="42">
        <f t="shared" ref="O8:O13" si="5">IF(O7="","",IF(MONTH(O7+1)=MONTH(O7),O7+1,""))</f>
        <v>43522</v>
      </c>
      <c r="P8" s="43" t="str">
        <f t="shared" ref="P8:P13" si="6">IF(P7="","",IF(MONTH(P7+1)=MONTH(P7),P7+1,""))</f>
        <v/>
      </c>
      <c r="Q8" s="40"/>
      <c r="R8" s="41" t="s">
        <v>2</v>
      </c>
      <c r="S8" s="42" t="str">
        <f>IF(WEEKDAY(R5,2)=2,R5,IF(S7&lt;&gt;"",S7+1,""))</f>
        <v/>
      </c>
      <c r="T8" s="42">
        <f t="shared" ref="T8:T13" si="7">T7+1</f>
        <v>43529</v>
      </c>
      <c r="U8" s="42">
        <f t="shared" ref="U8:U13" si="8">U7+1</f>
        <v>43536</v>
      </c>
      <c r="V8" s="42">
        <f t="shared" ref="V8:V13" si="9">V7+1</f>
        <v>43543</v>
      </c>
      <c r="W8" s="42">
        <f t="shared" ref="W8:W13" si="10">IF(W7="","",IF(MONTH(W7+1)=MONTH(W7),W7+1,""))</f>
        <v>43550</v>
      </c>
      <c r="X8" s="43" t="str">
        <f t="shared" ref="X8:X13" si="11">IF(X7="","",IF(MONTH(X7+1)=MONTH(X7),X7+1,""))</f>
        <v/>
      </c>
      <c r="Y8" s="5"/>
    </row>
    <row r="9" spans="1:27" ht="17.100000000000001" customHeight="1" x14ac:dyDescent="0.2">
      <c r="A9" s="5"/>
      <c r="B9" s="41" t="s">
        <v>3</v>
      </c>
      <c r="C9" s="42">
        <f>IF(WEEKDAY(B5,2)=3,B5,IF(C8&lt;&gt;"",C8+1,""))</f>
        <v>43467</v>
      </c>
      <c r="D9" s="42">
        <f t="shared" si="0"/>
        <v>43474</v>
      </c>
      <c r="E9" s="42">
        <f t="shared" si="0"/>
        <v>43481</v>
      </c>
      <c r="F9" s="42">
        <f t="shared" si="0"/>
        <v>43488</v>
      </c>
      <c r="G9" s="42">
        <f t="shared" si="1"/>
        <v>43495</v>
      </c>
      <c r="H9" s="43" t="str">
        <f t="shared" si="1"/>
        <v/>
      </c>
      <c r="I9" s="40"/>
      <c r="J9" s="41" t="s">
        <v>3</v>
      </c>
      <c r="K9" s="42" t="str">
        <f>IF(WEEKDAY(J5,2)=3,J5,IF(K8&lt;&gt;"",K8+1,""))</f>
        <v/>
      </c>
      <c r="L9" s="42">
        <f t="shared" si="2"/>
        <v>43502</v>
      </c>
      <c r="M9" s="42">
        <f t="shared" si="3"/>
        <v>43509</v>
      </c>
      <c r="N9" s="42">
        <f t="shared" si="4"/>
        <v>43516</v>
      </c>
      <c r="O9" s="42">
        <f t="shared" si="5"/>
        <v>43523</v>
      </c>
      <c r="P9" s="43" t="str">
        <f t="shared" si="6"/>
        <v/>
      </c>
      <c r="Q9" s="40"/>
      <c r="R9" s="41" t="s">
        <v>3</v>
      </c>
      <c r="S9" s="42" t="str">
        <f>IF(WEEKDAY(R5,2)=3,R5,IF(S8&lt;&gt;"",S8+1,""))</f>
        <v/>
      </c>
      <c r="T9" s="42">
        <f t="shared" si="7"/>
        <v>43530</v>
      </c>
      <c r="U9" s="42">
        <f t="shared" si="8"/>
        <v>43537</v>
      </c>
      <c r="V9" s="42">
        <f t="shared" si="9"/>
        <v>43544</v>
      </c>
      <c r="W9" s="42">
        <f t="shared" si="10"/>
        <v>43551</v>
      </c>
      <c r="X9" s="43" t="str">
        <f t="shared" si="11"/>
        <v/>
      </c>
      <c r="Y9" s="5"/>
    </row>
    <row r="10" spans="1:27" ht="17.100000000000001" customHeight="1" x14ac:dyDescent="0.2">
      <c r="A10" s="5"/>
      <c r="B10" s="41" t="s">
        <v>4</v>
      </c>
      <c r="C10" s="42">
        <f>IF(WEEKDAY(B5,2)=4,B5,IF(C9&lt;&gt;"",C9+1,""))</f>
        <v>43468</v>
      </c>
      <c r="D10" s="42">
        <f t="shared" si="0"/>
        <v>43475</v>
      </c>
      <c r="E10" s="42">
        <f t="shared" si="0"/>
        <v>43482</v>
      </c>
      <c r="F10" s="42">
        <f t="shared" si="0"/>
        <v>43489</v>
      </c>
      <c r="G10" s="42">
        <f t="shared" si="1"/>
        <v>43496</v>
      </c>
      <c r="H10" s="43" t="str">
        <f t="shared" si="1"/>
        <v/>
      </c>
      <c r="I10" s="40"/>
      <c r="J10" s="41" t="s">
        <v>4</v>
      </c>
      <c r="K10" s="42" t="str">
        <f>IF(WEEKDAY(J5,2)=4,J5,IF(K9&lt;&gt;"",K9+1,""))</f>
        <v/>
      </c>
      <c r="L10" s="42">
        <f t="shared" si="2"/>
        <v>43503</v>
      </c>
      <c r="M10" s="42">
        <f t="shared" si="3"/>
        <v>43510</v>
      </c>
      <c r="N10" s="42">
        <f t="shared" si="4"/>
        <v>43517</v>
      </c>
      <c r="O10" s="42">
        <f t="shared" si="5"/>
        <v>43524</v>
      </c>
      <c r="P10" s="43" t="str">
        <f t="shared" si="6"/>
        <v/>
      </c>
      <c r="Q10" s="40"/>
      <c r="R10" s="41" t="s">
        <v>4</v>
      </c>
      <c r="S10" s="42" t="str">
        <f>IF(WEEKDAY(R5,2)=4,R5,IF(S9&lt;&gt;"",S9+1,""))</f>
        <v/>
      </c>
      <c r="T10" s="42">
        <f t="shared" si="7"/>
        <v>43531</v>
      </c>
      <c r="U10" s="42">
        <f t="shared" si="8"/>
        <v>43538</v>
      </c>
      <c r="V10" s="42">
        <f t="shared" si="9"/>
        <v>43545</v>
      </c>
      <c r="W10" s="42">
        <f t="shared" si="10"/>
        <v>43552</v>
      </c>
      <c r="X10" s="43" t="str">
        <f t="shared" si="11"/>
        <v/>
      </c>
      <c r="Y10" s="5"/>
    </row>
    <row r="11" spans="1:27" ht="17.100000000000001" customHeight="1" x14ac:dyDescent="0.2">
      <c r="A11" s="5"/>
      <c r="B11" s="41" t="s">
        <v>5</v>
      </c>
      <c r="C11" s="42">
        <f>IF(WEEKDAY(B5,2)=5,B5,IF(C10&lt;&gt;"",C10+1,""))</f>
        <v>43469</v>
      </c>
      <c r="D11" s="42">
        <f t="shared" si="0"/>
        <v>43476</v>
      </c>
      <c r="E11" s="42">
        <f t="shared" si="0"/>
        <v>43483</v>
      </c>
      <c r="F11" s="42">
        <f t="shared" si="0"/>
        <v>43490</v>
      </c>
      <c r="G11" s="42" t="str">
        <f t="shared" si="1"/>
        <v/>
      </c>
      <c r="H11" s="43" t="str">
        <f t="shared" si="1"/>
        <v/>
      </c>
      <c r="I11" s="40"/>
      <c r="J11" s="41" t="s">
        <v>5</v>
      </c>
      <c r="K11" s="42">
        <f>IF(WEEKDAY(J5,2)=5,J5,IF(K10&lt;&gt;"",K10+1,""))</f>
        <v>43497</v>
      </c>
      <c r="L11" s="42">
        <f t="shared" si="2"/>
        <v>43504</v>
      </c>
      <c r="M11" s="42">
        <f t="shared" si="3"/>
        <v>43511</v>
      </c>
      <c r="N11" s="42">
        <f t="shared" si="4"/>
        <v>43518</v>
      </c>
      <c r="O11" s="42" t="str">
        <f t="shared" si="5"/>
        <v/>
      </c>
      <c r="P11" s="43" t="str">
        <f t="shared" si="6"/>
        <v/>
      </c>
      <c r="Q11" s="40"/>
      <c r="R11" s="41" t="s">
        <v>5</v>
      </c>
      <c r="S11" s="42">
        <f>IF(WEEKDAY(R5,2)=5,R5,IF(S10&lt;&gt;"",S10+1,""))</f>
        <v>43525</v>
      </c>
      <c r="T11" s="42">
        <f t="shared" si="7"/>
        <v>43532</v>
      </c>
      <c r="U11" s="42">
        <f t="shared" si="8"/>
        <v>43539</v>
      </c>
      <c r="V11" s="42">
        <f t="shared" si="9"/>
        <v>43546</v>
      </c>
      <c r="W11" s="42">
        <f t="shared" si="10"/>
        <v>43553</v>
      </c>
      <c r="X11" s="43" t="str">
        <f t="shared" si="11"/>
        <v/>
      </c>
      <c r="Y11" s="5"/>
    </row>
    <row r="12" spans="1:27" ht="17.100000000000001" customHeight="1" x14ac:dyDescent="0.2">
      <c r="A12" s="5"/>
      <c r="B12" s="41" t="s">
        <v>6</v>
      </c>
      <c r="C12" s="42">
        <f>IF(WEEKDAY(B5,2)=6,B5,IF(C11&lt;&gt;"",C11+1,""))</f>
        <v>43470</v>
      </c>
      <c r="D12" s="42">
        <f t="shared" si="0"/>
        <v>43477</v>
      </c>
      <c r="E12" s="42">
        <f t="shared" si="0"/>
        <v>43484</v>
      </c>
      <c r="F12" s="42">
        <f t="shared" si="0"/>
        <v>43491</v>
      </c>
      <c r="G12" s="42" t="str">
        <f t="shared" si="1"/>
        <v/>
      </c>
      <c r="H12" s="43" t="str">
        <f t="shared" si="1"/>
        <v/>
      </c>
      <c r="I12" s="40"/>
      <c r="J12" s="41" t="s">
        <v>6</v>
      </c>
      <c r="K12" s="42">
        <f>IF(WEEKDAY(J5,2)=6,J5,IF(K11&lt;&gt;"",K11+1,""))</f>
        <v>43498</v>
      </c>
      <c r="L12" s="42">
        <f t="shared" si="2"/>
        <v>43505</v>
      </c>
      <c r="M12" s="42">
        <f t="shared" si="3"/>
        <v>43512</v>
      </c>
      <c r="N12" s="42">
        <f t="shared" si="4"/>
        <v>43519</v>
      </c>
      <c r="O12" s="42" t="str">
        <f t="shared" si="5"/>
        <v/>
      </c>
      <c r="P12" s="43" t="str">
        <f t="shared" si="6"/>
        <v/>
      </c>
      <c r="Q12" s="40"/>
      <c r="R12" s="41" t="s">
        <v>6</v>
      </c>
      <c r="S12" s="42">
        <f>IF(WEEKDAY(R5,2)=6,R5,IF(S11&lt;&gt;"",S11+1,""))</f>
        <v>43526</v>
      </c>
      <c r="T12" s="42">
        <f t="shared" si="7"/>
        <v>43533</v>
      </c>
      <c r="U12" s="42">
        <f t="shared" si="8"/>
        <v>43540</v>
      </c>
      <c r="V12" s="42">
        <f t="shared" si="9"/>
        <v>43547</v>
      </c>
      <c r="W12" s="42">
        <f t="shared" si="10"/>
        <v>43554</v>
      </c>
      <c r="X12" s="43" t="str">
        <f t="shared" si="11"/>
        <v/>
      </c>
      <c r="Y12" s="5"/>
      <c r="AA12" s="31"/>
    </row>
    <row r="13" spans="1:27" ht="17.100000000000001" customHeight="1" thickBot="1" x14ac:dyDescent="0.25">
      <c r="A13" s="5"/>
      <c r="B13" s="44" t="s">
        <v>1</v>
      </c>
      <c r="C13" s="45">
        <f>IF(WEEKDAY(B5,2)=7,B5,IF(C12&lt;&gt;"",C12+1,""))</f>
        <v>43471</v>
      </c>
      <c r="D13" s="45">
        <f t="shared" si="0"/>
        <v>43478</v>
      </c>
      <c r="E13" s="45">
        <f t="shared" si="0"/>
        <v>43485</v>
      </c>
      <c r="F13" s="45">
        <f t="shared" si="0"/>
        <v>43492</v>
      </c>
      <c r="G13" s="45" t="str">
        <f t="shared" si="1"/>
        <v/>
      </c>
      <c r="H13" s="46" t="str">
        <f t="shared" si="1"/>
        <v/>
      </c>
      <c r="I13" s="40"/>
      <c r="J13" s="44" t="s">
        <v>1</v>
      </c>
      <c r="K13" s="45">
        <f>IF(WEEKDAY(J5,2)=7,J5,IF(K12&lt;&gt;"",K12+1,""))</f>
        <v>43499</v>
      </c>
      <c r="L13" s="45">
        <f t="shared" si="2"/>
        <v>43506</v>
      </c>
      <c r="M13" s="45">
        <f t="shared" si="3"/>
        <v>43513</v>
      </c>
      <c r="N13" s="45">
        <f t="shared" si="4"/>
        <v>43520</v>
      </c>
      <c r="O13" s="45" t="str">
        <f t="shared" si="5"/>
        <v/>
      </c>
      <c r="P13" s="46" t="str">
        <f t="shared" si="6"/>
        <v/>
      </c>
      <c r="Q13" s="40"/>
      <c r="R13" s="44" t="s">
        <v>1</v>
      </c>
      <c r="S13" s="45">
        <f>IF(WEEKDAY(R5,2)=7,R5,IF(S12&lt;&gt;"",S12+1,""))</f>
        <v>43527</v>
      </c>
      <c r="T13" s="45">
        <f t="shared" si="7"/>
        <v>43534</v>
      </c>
      <c r="U13" s="45">
        <f t="shared" si="8"/>
        <v>43541</v>
      </c>
      <c r="V13" s="45">
        <f t="shared" si="9"/>
        <v>43548</v>
      </c>
      <c r="W13" s="45">
        <f t="shared" si="10"/>
        <v>43555</v>
      </c>
      <c r="X13" s="46" t="str">
        <f t="shared" si="11"/>
        <v/>
      </c>
      <c r="Y13" s="5"/>
      <c r="AA13" s="31"/>
    </row>
    <row r="14" spans="1:27" ht="14.25" customHeight="1" thickTop="1" x14ac:dyDescent="0.2">
      <c r="A14" s="5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5"/>
    </row>
    <row r="15" spans="1:27" ht="14.25" customHeight="1" thickBot="1" x14ac:dyDescent="0.25">
      <c r="A15" s="5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5"/>
    </row>
    <row r="16" spans="1:27" ht="18" customHeight="1" thickTop="1" thickBot="1" x14ac:dyDescent="0.25">
      <c r="A16" s="5"/>
      <c r="B16" s="47">
        <f>DATE(jaar,MONTH(R5)+1,1)</f>
        <v>43556</v>
      </c>
      <c r="C16" s="48"/>
      <c r="D16" s="48"/>
      <c r="E16" s="48"/>
      <c r="F16" s="48"/>
      <c r="G16" s="48"/>
      <c r="H16" s="49"/>
      <c r="I16" s="40"/>
      <c r="J16" s="47">
        <f>DATE(jaar,MONTH(B16)+1,1)</f>
        <v>43586</v>
      </c>
      <c r="K16" s="48"/>
      <c r="L16" s="48"/>
      <c r="M16" s="48"/>
      <c r="N16" s="48"/>
      <c r="O16" s="48"/>
      <c r="P16" s="49"/>
      <c r="Q16" s="40"/>
      <c r="R16" s="47">
        <f>DATE(jaar,MONTH(J16)+1,1)</f>
        <v>43617</v>
      </c>
      <c r="S16" s="48"/>
      <c r="T16" s="48"/>
      <c r="U16" s="48"/>
      <c r="V16" s="48"/>
      <c r="W16" s="48"/>
      <c r="X16" s="49"/>
      <c r="Y16" s="5"/>
    </row>
    <row r="17" spans="1:25" ht="17.25" customHeight="1" thickTop="1" x14ac:dyDescent="0.2">
      <c r="A17" s="5"/>
      <c r="B17" s="29" t="s">
        <v>7</v>
      </c>
      <c r="C17" s="7">
        <f>IF(C24="","",INT((C24-DATE(YEAR(C24+4-WEEKDAY(O18+6)),1,5)+WEEKDAY(DATE(YEAR(C24+4-WEEKDAY(C24+6)),1,3)))/7)+1)</f>
        <v>14</v>
      </c>
      <c r="D17" s="7">
        <f>IF(D18="","",INT((D18-DATE(YEAR(D18+4-WEEKDAY(D18+6)),1,5)+WEEKDAY(DATE(YEAR(D18+4-WEEKDAY(D18+6)),1,3)))/7)+1)</f>
        <v>15</v>
      </c>
      <c r="E17" s="7">
        <f>IF(E18="","",INT((E18-DATE(YEAR(E18+4-WEEKDAY(E18+6)),1,5)+WEEKDAY(DATE(YEAR(E18+4-WEEKDAY(E18+6)),1,3)))/7)+1)</f>
        <v>16</v>
      </c>
      <c r="F17" s="7">
        <f>IF(F18="","",INT((F18-DATE(YEAR(F18+4-WEEKDAY(F18+6)),1,5)+WEEKDAY(DATE(YEAR(F18+4-WEEKDAY(F18+6)),1,3)))/7)+1)</f>
        <v>17</v>
      </c>
      <c r="G17" s="7">
        <f>IF(G18="","",INT((G18-DATE(YEAR(G18+4-WEEKDAY(G18+6)),1,5)+WEEKDAY(DATE(YEAR(G18+4-WEEKDAY(G18+6)),1,3)))/7)+1)</f>
        <v>18</v>
      </c>
      <c r="H17" s="30" t="str">
        <f>IF(H18="","",INT((H18-DATE(YEAR(H18+4-WEEKDAY(H18+6)),1,5)+WEEKDAY(DATE(YEAR(H18+4-WEEKDAY(H18+6)),1,3)))/7)+1)</f>
        <v/>
      </c>
      <c r="I17" s="40"/>
      <c r="J17" s="29" t="s">
        <v>7</v>
      </c>
      <c r="K17" s="7">
        <f>IF(K24="","",INT((K24-DATE(YEAR(K24+4-WEEKDAY(W18+6)),1,5)+WEEKDAY(DATE(YEAR(K24+4-WEEKDAY(K24+6)),1,3)))/7)+1)</f>
        <v>18</v>
      </c>
      <c r="L17" s="7">
        <f>IF(L18="","",INT((L18-DATE(YEAR(L18+4-WEEKDAY(L18+6)),1,5)+WEEKDAY(DATE(YEAR(L18+4-WEEKDAY(L18+6)),1,3)))/7)+1)</f>
        <v>19</v>
      </c>
      <c r="M17" s="7">
        <f>IF(M18="","",INT((M18-DATE(YEAR(M18+4-WEEKDAY(M18+6)),1,5)+WEEKDAY(DATE(YEAR(M18+4-WEEKDAY(M18+6)),1,3)))/7)+1)</f>
        <v>20</v>
      </c>
      <c r="N17" s="7">
        <f>IF(N18="","",INT((N18-DATE(YEAR(N18+4-WEEKDAY(N18+6)),1,5)+WEEKDAY(DATE(YEAR(N18+4-WEEKDAY(N18+6)),1,3)))/7)+1)</f>
        <v>21</v>
      </c>
      <c r="O17" s="7">
        <f>IF(O18="","",INT((O18-DATE(YEAR(O18+4-WEEKDAY(O18+6)),1,5)+WEEKDAY(DATE(YEAR(O18+4-WEEKDAY(O18+6)),1,3)))/7)+1)</f>
        <v>22</v>
      </c>
      <c r="P17" s="32" t="str">
        <f>IF(P18="","",INT((P18-DATE(YEAR(P18+4-WEEKDAY(P18+6)),1,5)+WEEKDAY(DATE(YEAR(P18+4-WEEKDAY(P18+6)),1,3)))/7)+1)</f>
        <v/>
      </c>
      <c r="Q17" s="40"/>
      <c r="R17" s="29" t="s">
        <v>7</v>
      </c>
      <c r="S17" s="7">
        <f>IF(S24="","",INT((S24-DATE(YEAR(S24+4-WEEKDAY(AE18+6)),1,5)+WEEKDAY(DATE(YEAR(S24+4-WEEKDAY(S24+6)),1,3)))/7)+1)</f>
        <v>22</v>
      </c>
      <c r="T17" s="7">
        <f>IF(T18="","",INT((T18-DATE(YEAR(T18+4-WEEKDAY(T18+6)),1,5)+WEEKDAY(DATE(YEAR(T18+4-WEEKDAY(T18+6)),1,3)))/7)+1)</f>
        <v>23</v>
      </c>
      <c r="U17" s="7">
        <f>IF(U18="","",INT((U18-DATE(YEAR(U18+4-WEEKDAY(U18+6)),1,5)+WEEKDAY(DATE(YEAR(U18+4-WEEKDAY(U18+6)),1,3)))/7)+1)</f>
        <v>24</v>
      </c>
      <c r="V17" s="7">
        <f>IF(V18="","",INT((V18-DATE(YEAR(V18+4-WEEKDAY(V18+6)),1,5)+WEEKDAY(DATE(YEAR(V18+4-WEEKDAY(V18+6)),1,3)))/7)+1)</f>
        <v>25</v>
      </c>
      <c r="W17" s="7">
        <f>IF(W18="","",INT((W18-DATE(YEAR(W18+4-WEEKDAY(W18+6)),1,5)+WEEKDAY(DATE(YEAR(W18+4-WEEKDAY(W18+6)),1,3)))/7)+1)</f>
        <v>26</v>
      </c>
      <c r="X17" s="32" t="str">
        <f>IF(X18="","",INT((X18-DATE(YEAR(X18+4-WEEKDAY(X18+6)),1,5)+WEEKDAY(DATE(YEAR(X18+4-WEEKDAY(X18+6)),1,3)))/7)+1)</f>
        <v/>
      </c>
      <c r="Y17" s="5"/>
    </row>
    <row r="18" spans="1:25" ht="17.100000000000001" customHeight="1" x14ac:dyDescent="0.2">
      <c r="A18" s="5"/>
      <c r="B18" s="41" t="s">
        <v>0</v>
      </c>
      <c r="C18" s="42">
        <f>IF(WEEKDAY(B16,2)=1,B16,"")</f>
        <v>43556</v>
      </c>
      <c r="D18" s="42">
        <f>C24+1</f>
        <v>43563</v>
      </c>
      <c r="E18" s="42">
        <f>D24+1</f>
        <v>43570</v>
      </c>
      <c r="F18" s="42">
        <f>E24+1</f>
        <v>43577</v>
      </c>
      <c r="G18" s="42">
        <f>IF(F24="","",IF(MONTH(F24+1)=MONTH(F24),F24+1,""))</f>
        <v>43584</v>
      </c>
      <c r="H18" s="43" t="str">
        <f>IF(G24="","",IF(MONTH(G24+1)=MONTH(G24),G24+1,""))</f>
        <v/>
      </c>
      <c r="I18" s="40"/>
      <c r="J18" s="41" t="s">
        <v>0</v>
      </c>
      <c r="K18" s="42" t="str">
        <f>IF(WEEKDAY(J16,2)=1,J16,"")</f>
        <v/>
      </c>
      <c r="L18" s="42">
        <f>K24+1</f>
        <v>43591</v>
      </c>
      <c r="M18" s="42">
        <f>L24+1</f>
        <v>43598</v>
      </c>
      <c r="N18" s="42">
        <f>M24+1</f>
        <v>43605</v>
      </c>
      <c r="O18" s="42">
        <f>IF(N24="","",IF(MONTH(N24+1)=MONTH(N24),N24+1,""))</f>
        <v>43612</v>
      </c>
      <c r="P18" s="43" t="str">
        <f>IF(O24="","",IF(MONTH(O24+1)=MONTH(O24),O24+1,""))</f>
        <v/>
      </c>
      <c r="Q18" s="40"/>
      <c r="R18" s="41" t="s">
        <v>0</v>
      </c>
      <c r="S18" s="42" t="str">
        <f>IF(WEEKDAY(R16,2)=1,R16,"")</f>
        <v/>
      </c>
      <c r="T18" s="42">
        <f>S24+1</f>
        <v>43619</v>
      </c>
      <c r="U18" s="42">
        <f>T24+1</f>
        <v>43626</v>
      </c>
      <c r="V18" s="42">
        <f>U24+1</f>
        <v>43633</v>
      </c>
      <c r="W18" s="42">
        <f>IF(V24="","",IF(MONTH(V24+1)=MONTH(V24),V24+1,""))</f>
        <v>43640</v>
      </c>
      <c r="X18" s="43" t="str">
        <f>IF(W24="","",IF(MONTH(W24+1)=MONTH(W24),W24+1,""))</f>
        <v/>
      </c>
      <c r="Y18" s="5"/>
    </row>
    <row r="19" spans="1:25" ht="17.100000000000001" customHeight="1" x14ac:dyDescent="0.2">
      <c r="A19" s="5"/>
      <c r="B19" s="41" t="s">
        <v>2</v>
      </c>
      <c r="C19" s="42">
        <f>IF(WEEKDAY(B16,2)=2,B16,IF(C18&lt;&gt;"",C18+1,""))</f>
        <v>43557</v>
      </c>
      <c r="D19" s="42">
        <f t="shared" ref="D19:D24" si="12">D18+1</f>
        <v>43564</v>
      </c>
      <c r="E19" s="42">
        <f t="shared" ref="E19:E24" si="13">E18+1</f>
        <v>43571</v>
      </c>
      <c r="F19" s="42">
        <f t="shared" ref="F19:F24" si="14">F18+1</f>
        <v>43578</v>
      </c>
      <c r="G19" s="42">
        <f t="shared" ref="G19:G24" si="15">IF(G18="","",IF(MONTH(G18+1)=MONTH(G18),G18+1,""))</f>
        <v>43585</v>
      </c>
      <c r="H19" s="43" t="str">
        <f t="shared" ref="H19:H24" si="16">IF(H18="","",IF(MONTH(H18+1)=MONTH(H18),H18+1,""))</f>
        <v/>
      </c>
      <c r="I19" s="40"/>
      <c r="J19" s="41" t="s">
        <v>2</v>
      </c>
      <c r="K19" s="42" t="str">
        <f>IF(WEEKDAY(J16,2)=2,J16,IF(K18&lt;&gt;"",K18+1,""))</f>
        <v/>
      </c>
      <c r="L19" s="42">
        <f t="shared" ref="L19:L24" si="17">L18+1</f>
        <v>43592</v>
      </c>
      <c r="M19" s="42">
        <f t="shared" ref="M19:M24" si="18">M18+1</f>
        <v>43599</v>
      </c>
      <c r="N19" s="42">
        <f t="shared" ref="N19:N24" si="19">N18+1</f>
        <v>43606</v>
      </c>
      <c r="O19" s="42">
        <f t="shared" ref="O19:O24" si="20">IF(O18="","",IF(MONTH(O18+1)=MONTH(O18),O18+1,""))</f>
        <v>43613</v>
      </c>
      <c r="P19" s="43" t="str">
        <f t="shared" ref="P19:P24" si="21">IF(P18="","",IF(MONTH(P18+1)=MONTH(P18),P18+1,""))</f>
        <v/>
      </c>
      <c r="Q19" s="40"/>
      <c r="R19" s="41" t="s">
        <v>2</v>
      </c>
      <c r="S19" s="42" t="str">
        <f>IF(WEEKDAY(R16,2)=2,R16,IF(S18&lt;&gt;"",S18+1,""))</f>
        <v/>
      </c>
      <c r="T19" s="42">
        <f t="shared" ref="T19:T24" si="22">T18+1</f>
        <v>43620</v>
      </c>
      <c r="U19" s="42">
        <f t="shared" ref="U19:U24" si="23">U18+1</f>
        <v>43627</v>
      </c>
      <c r="V19" s="42">
        <f t="shared" ref="V19:V24" si="24">V18+1</f>
        <v>43634</v>
      </c>
      <c r="W19" s="42">
        <f t="shared" ref="W19:W24" si="25">IF(W18="","",IF(MONTH(W18+1)=MONTH(W18),W18+1,""))</f>
        <v>43641</v>
      </c>
      <c r="X19" s="43" t="str">
        <f t="shared" ref="X19:X24" si="26">IF(X18="","",IF(MONTH(X18+1)=MONTH(X18),X18+1,""))</f>
        <v/>
      </c>
      <c r="Y19" s="5"/>
    </row>
    <row r="20" spans="1:25" ht="17.100000000000001" customHeight="1" x14ac:dyDescent="0.2">
      <c r="A20" s="5"/>
      <c r="B20" s="41" t="s">
        <v>3</v>
      </c>
      <c r="C20" s="42">
        <f>IF(WEEKDAY(B16,2)=3,B16,IF(C19&lt;&gt;"",C19+1,""))</f>
        <v>43558</v>
      </c>
      <c r="D20" s="42">
        <f t="shared" si="12"/>
        <v>43565</v>
      </c>
      <c r="E20" s="42">
        <f t="shared" si="13"/>
        <v>43572</v>
      </c>
      <c r="F20" s="42">
        <f t="shared" si="14"/>
        <v>43579</v>
      </c>
      <c r="G20" s="42" t="str">
        <f t="shared" si="15"/>
        <v/>
      </c>
      <c r="H20" s="43" t="str">
        <f t="shared" si="16"/>
        <v/>
      </c>
      <c r="I20" s="40"/>
      <c r="J20" s="41" t="s">
        <v>3</v>
      </c>
      <c r="K20" s="42">
        <f>IF(WEEKDAY(J16,2)=3,J16,IF(K19&lt;&gt;"",K19+1,""))</f>
        <v>43586</v>
      </c>
      <c r="L20" s="42">
        <f t="shared" si="17"/>
        <v>43593</v>
      </c>
      <c r="M20" s="42">
        <f t="shared" si="18"/>
        <v>43600</v>
      </c>
      <c r="N20" s="42">
        <f t="shared" si="19"/>
        <v>43607</v>
      </c>
      <c r="O20" s="42">
        <f t="shared" si="20"/>
        <v>43614</v>
      </c>
      <c r="P20" s="43" t="str">
        <f t="shared" si="21"/>
        <v/>
      </c>
      <c r="Q20" s="40"/>
      <c r="R20" s="41" t="s">
        <v>3</v>
      </c>
      <c r="S20" s="42" t="str">
        <f>IF(WEEKDAY(R16,2)=3,R16,IF(S19&lt;&gt;"",S19+1,""))</f>
        <v/>
      </c>
      <c r="T20" s="42">
        <f t="shared" si="22"/>
        <v>43621</v>
      </c>
      <c r="U20" s="42">
        <f t="shared" si="23"/>
        <v>43628</v>
      </c>
      <c r="V20" s="42">
        <f t="shared" si="24"/>
        <v>43635</v>
      </c>
      <c r="W20" s="42">
        <f t="shared" si="25"/>
        <v>43642</v>
      </c>
      <c r="X20" s="43" t="str">
        <f t="shared" si="26"/>
        <v/>
      </c>
      <c r="Y20" s="5"/>
    </row>
    <row r="21" spans="1:25" ht="17.100000000000001" customHeight="1" x14ac:dyDescent="0.2">
      <c r="A21" s="5"/>
      <c r="B21" s="41" t="s">
        <v>4</v>
      </c>
      <c r="C21" s="42">
        <f>IF(WEEKDAY(B16,2)=4,B16,IF(C20&lt;&gt;"",C20+1,""))</f>
        <v>43559</v>
      </c>
      <c r="D21" s="42">
        <f t="shared" si="12"/>
        <v>43566</v>
      </c>
      <c r="E21" s="42">
        <f t="shared" si="13"/>
        <v>43573</v>
      </c>
      <c r="F21" s="42">
        <f t="shared" si="14"/>
        <v>43580</v>
      </c>
      <c r="G21" s="42" t="str">
        <f t="shared" si="15"/>
        <v/>
      </c>
      <c r="H21" s="43" t="str">
        <f t="shared" si="16"/>
        <v/>
      </c>
      <c r="I21" s="40"/>
      <c r="J21" s="41" t="s">
        <v>4</v>
      </c>
      <c r="K21" s="42">
        <f>IF(WEEKDAY(J16,2)=4,J16,IF(K20&lt;&gt;"",K20+1,""))</f>
        <v>43587</v>
      </c>
      <c r="L21" s="42">
        <f t="shared" si="17"/>
        <v>43594</v>
      </c>
      <c r="M21" s="42">
        <f t="shared" si="18"/>
        <v>43601</v>
      </c>
      <c r="N21" s="42">
        <f t="shared" si="19"/>
        <v>43608</v>
      </c>
      <c r="O21" s="42">
        <f t="shared" si="20"/>
        <v>43615</v>
      </c>
      <c r="P21" s="43" t="str">
        <f t="shared" si="21"/>
        <v/>
      </c>
      <c r="Q21" s="40"/>
      <c r="R21" s="41" t="s">
        <v>4</v>
      </c>
      <c r="S21" s="42" t="str">
        <f>IF(WEEKDAY(R16,2)=4,R16,IF(S20&lt;&gt;"",S20+1,""))</f>
        <v/>
      </c>
      <c r="T21" s="42">
        <f t="shared" si="22"/>
        <v>43622</v>
      </c>
      <c r="U21" s="42">
        <f t="shared" si="23"/>
        <v>43629</v>
      </c>
      <c r="V21" s="42">
        <f t="shared" si="24"/>
        <v>43636</v>
      </c>
      <c r="W21" s="42">
        <f t="shared" si="25"/>
        <v>43643</v>
      </c>
      <c r="X21" s="43" t="str">
        <f t="shared" si="26"/>
        <v/>
      </c>
      <c r="Y21" s="5"/>
    </row>
    <row r="22" spans="1:25" ht="17.100000000000001" customHeight="1" x14ac:dyDescent="0.2">
      <c r="A22" s="5"/>
      <c r="B22" s="41" t="s">
        <v>5</v>
      </c>
      <c r="C22" s="42">
        <f>IF(WEEKDAY(B16,2)=5,B16,IF(C21&lt;&gt;"",C21+1,""))</f>
        <v>43560</v>
      </c>
      <c r="D22" s="42">
        <f t="shared" si="12"/>
        <v>43567</v>
      </c>
      <c r="E22" s="42">
        <f t="shared" si="13"/>
        <v>43574</v>
      </c>
      <c r="F22" s="42">
        <f t="shared" si="14"/>
        <v>43581</v>
      </c>
      <c r="G22" s="42" t="str">
        <f t="shared" si="15"/>
        <v/>
      </c>
      <c r="H22" s="43" t="str">
        <f t="shared" si="16"/>
        <v/>
      </c>
      <c r="I22" s="40"/>
      <c r="J22" s="41" t="s">
        <v>5</v>
      </c>
      <c r="K22" s="42">
        <f>IF(WEEKDAY(J16,2)=5,J16,IF(K21&lt;&gt;"",K21+1,""))</f>
        <v>43588</v>
      </c>
      <c r="L22" s="42">
        <f t="shared" si="17"/>
        <v>43595</v>
      </c>
      <c r="M22" s="42">
        <f t="shared" si="18"/>
        <v>43602</v>
      </c>
      <c r="N22" s="42">
        <f t="shared" si="19"/>
        <v>43609</v>
      </c>
      <c r="O22" s="42">
        <f t="shared" si="20"/>
        <v>43616</v>
      </c>
      <c r="P22" s="43" t="str">
        <f t="shared" si="21"/>
        <v/>
      </c>
      <c r="Q22" s="40"/>
      <c r="R22" s="41" t="s">
        <v>5</v>
      </c>
      <c r="S22" s="42" t="str">
        <f>IF(WEEKDAY(R16,2)=5,R16,IF(S21&lt;&gt;"",S21+1,""))</f>
        <v/>
      </c>
      <c r="T22" s="42">
        <f t="shared" si="22"/>
        <v>43623</v>
      </c>
      <c r="U22" s="42">
        <f t="shared" si="23"/>
        <v>43630</v>
      </c>
      <c r="V22" s="42">
        <f t="shared" si="24"/>
        <v>43637</v>
      </c>
      <c r="W22" s="42">
        <f t="shared" si="25"/>
        <v>43644</v>
      </c>
      <c r="X22" s="43" t="str">
        <f t="shared" si="26"/>
        <v/>
      </c>
      <c r="Y22" s="5"/>
    </row>
    <row r="23" spans="1:25" ht="17.100000000000001" customHeight="1" x14ac:dyDescent="0.2">
      <c r="A23" s="5"/>
      <c r="B23" s="41" t="s">
        <v>6</v>
      </c>
      <c r="C23" s="42">
        <f>IF(WEEKDAY(B16,2)=6,B16,IF(C22&lt;&gt;"",C22+1,""))</f>
        <v>43561</v>
      </c>
      <c r="D23" s="42">
        <f t="shared" si="12"/>
        <v>43568</v>
      </c>
      <c r="E23" s="42">
        <f t="shared" si="13"/>
        <v>43575</v>
      </c>
      <c r="F23" s="42">
        <f t="shared" si="14"/>
        <v>43582</v>
      </c>
      <c r="G23" s="42" t="str">
        <f t="shared" si="15"/>
        <v/>
      </c>
      <c r="H23" s="43" t="str">
        <f t="shared" si="16"/>
        <v/>
      </c>
      <c r="I23" s="40"/>
      <c r="J23" s="41" t="s">
        <v>6</v>
      </c>
      <c r="K23" s="42">
        <f>IF(WEEKDAY(J16,2)=6,J16,IF(K22&lt;&gt;"",K22+1,""))</f>
        <v>43589</v>
      </c>
      <c r="L23" s="42">
        <f t="shared" si="17"/>
        <v>43596</v>
      </c>
      <c r="M23" s="42">
        <f t="shared" si="18"/>
        <v>43603</v>
      </c>
      <c r="N23" s="42">
        <f t="shared" si="19"/>
        <v>43610</v>
      </c>
      <c r="O23" s="42" t="str">
        <f t="shared" si="20"/>
        <v/>
      </c>
      <c r="P23" s="43" t="str">
        <f t="shared" si="21"/>
        <v/>
      </c>
      <c r="Q23" s="40"/>
      <c r="R23" s="41" t="s">
        <v>6</v>
      </c>
      <c r="S23" s="42">
        <f>IF(WEEKDAY(R16,2)=6,R16,IF(S22&lt;&gt;"",S22+1,""))</f>
        <v>43617</v>
      </c>
      <c r="T23" s="42">
        <f t="shared" si="22"/>
        <v>43624</v>
      </c>
      <c r="U23" s="42">
        <f t="shared" si="23"/>
        <v>43631</v>
      </c>
      <c r="V23" s="42">
        <f t="shared" si="24"/>
        <v>43638</v>
      </c>
      <c r="W23" s="42">
        <f t="shared" si="25"/>
        <v>43645</v>
      </c>
      <c r="X23" s="43" t="str">
        <f t="shared" si="26"/>
        <v/>
      </c>
      <c r="Y23" s="5"/>
    </row>
    <row r="24" spans="1:25" ht="17.100000000000001" customHeight="1" thickBot="1" x14ac:dyDescent="0.25">
      <c r="A24" s="5"/>
      <c r="B24" s="44" t="s">
        <v>1</v>
      </c>
      <c r="C24" s="45">
        <f>IF(WEEKDAY(B16,2)=7,B16,IF(C23&lt;&gt;"",C23+1,""))</f>
        <v>43562</v>
      </c>
      <c r="D24" s="45">
        <f t="shared" si="12"/>
        <v>43569</v>
      </c>
      <c r="E24" s="45">
        <f t="shared" si="13"/>
        <v>43576</v>
      </c>
      <c r="F24" s="45">
        <f t="shared" si="14"/>
        <v>43583</v>
      </c>
      <c r="G24" s="45" t="str">
        <f t="shared" si="15"/>
        <v/>
      </c>
      <c r="H24" s="46" t="str">
        <f t="shared" si="16"/>
        <v/>
      </c>
      <c r="I24" s="40"/>
      <c r="J24" s="44" t="s">
        <v>1</v>
      </c>
      <c r="K24" s="45">
        <f>IF(WEEKDAY(J16,2)=7,J16,IF(K23&lt;&gt;"",K23+1,""))</f>
        <v>43590</v>
      </c>
      <c r="L24" s="45">
        <f t="shared" si="17"/>
        <v>43597</v>
      </c>
      <c r="M24" s="45">
        <f t="shared" si="18"/>
        <v>43604</v>
      </c>
      <c r="N24" s="45">
        <f t="shared" si="19"/>
        <v>43611</v>
      </c>
      <c r="O24" s="45" t="str">
        <f t="shared" si="20"/>
        <v/>
      </c>
      <c r="P24" s="46" t="str">
        <f t="shared" si="21"/>
        <v/>
      </c>
      <c r="Q24" s="40"/>
      <c r="R24" s="44" t="s">
        <v>1</v>
      </c>
      <c r="S24" s="45">
        <f>IF(WEEKDAY(R16,2)=7,R16,IF(S23&lt;&gt;"",S23+1,""))</f>
        <v>43618</v>
      </c>
      <c r="T24" s="45">
        <f t="shared" si="22"/>
        <v>43625</v>
      </c>
      <c r="U24" s="45">
        <f t="shared" si="23"/>
        <v>43632</v>
      </c>
      <c r="V24" s="45">
        <f t="shared" si="24"/>
        <v>43639</v>
      </c>
      <c r="W24" s="45">
        <f t="shared" si="25"/>
        <v>43646</v>
      </c>
      <c r="X24" s="46" t="str">
        <f t="shared" si="26"/>
        <v/>
      </c>
      <c r="Y24" s="5"/>
    </row>
    <row r="25" spans="1:25" ht="14.25" customHeight="1" thickTop="1" x14ac:dyDescent="0.2">
      <c r="A25" s="5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5"/>
    </row>
    <row r="26" spans="1:25" ht="14.25" customHeight="1" thickBot="1" x14ac:dyDescent="0.25">
      <c r="A26" s="5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5"/>
    </row>
    <row r="27" spans="1:25" ht="18" customHeight="1" thickTop="1" thickBot="1" x14ac:dyDescent="0.25">
      <c r="A27" s="5"/>
      <c r="B27" s="47">
        <f>DATE(jaar,MONTH(R16)+1,1)</f>
        <v>43647</v>
      </c>
      <c r="C27" s="48"/>
      <c r="D27" s="48"/>
      <c r="E27" s="48"/>
      <c r="F27" s="48"/>
      <c r="G27" s="48"/>
      <c r="H27" s="49"/>
      <c r="I27" s="40"/>
      <c r="J27" s="47">
        <f>DATE(jaar,MONTH(B27)+1,1)</f>
        <v>43678</v>
      </c>
      <c r="K27" s="48"/>
      <c r="L27" s="48"/>
      <c r="M27" s="48"/>
      <c r="N27" s="48"/>
      <c r="O27" s="48"/>
      <c r="P27" s="49"/>
      <c r="Q27" s="40"/>
      <c r="R27" s="47">
        <f>DATE(jaar,MONTH(J27)+1,1)</f>
        <v>43709</v>
      </c>
      <c r="S27" s="48"/>
      <c r="T27" s="48"/>
      <c r="U27" s="48"/>
      <c r="V27" s="48"/>
      <c r="W27" s="48"/>
      <c r="X27" s="49"/>
      <c r="Y27" s="5"/>
    </row>
    <row r="28" spans="1:25" ht="17.25" customHeight="1" thickTop="1" x14ac:dyDescent="0.2">
      <c r="A28" s="5"/>
      <c r="B28" s="29" t="s">
        <v>7</v>
      </c>
      <c r="C28" s="7">
        <f>IF(C35="","",INT((C35-DATE(YEAR(C35+4-WEEKDAY(O29+6)),1,5)+WEEKDAY(DATE(YEAR(C35+4-WEEKDAY(C35+6)),1,3)))/7)+1)</f>
        <v>27</v>
      </c>
      <c r="D28" s="7">
        <f>IF(D29="","",INT((D29-DATE(YEAR(D29+4-WEEKDAY(D29+6)),1,5)+WEEKDAY(DATE(YEAR(D29+4-WEEKDAY(D29+6)),1,3)))/7)+1)</f>
        <v>28</v>
      </c>
      <c r="E28" s="7">
        <f>IF(E29="","",INT((E29-DATE(YEAR(E29+4-WEEKDAY(E29+6)),1,5)+WEEKDAY(DATE(YEAR(E29+4-WEEKDAY(E29+6)),1,3)))/7)+1)</f>
        <v>29</v>
      </c>
      <c r="F28" s="7">
        <f>IF(F29="","",INT((F29-DATE(YEAR(F29+4-WEEKDAY(F29+6)),1,5)+WEEKDAY(DATE(YEAR(F29+4-WEEKDAY(F29+6)),1,3)))/7)+1)</f>
        <v>30</v>
      </c>
      <c r="G28" s="7">
        <f>IF(G29="","",INT((G29-DATE(YEAR(G29+4-WEEKDAY(G29+6)),1,5)+WEEKDAY(DATE(YEAR(G29+4-WEEKDAY(G29+6)),1,3)))/7)+1)</f>
        <v>31</v>
      </c>
      <c r="H28" s="32" t="str">
        <f>IF(H29="","",INT((H29-DATE(YEAR(H29+4-WEEKDAY(H29+6)),1,5)+WEEKDAY(DATE(YEAR(H29+4-WEEKDAY(H29+6)),1,3)))/7)+1)</f>
        <v/>
      </c>
      <c r="I28" s="40"/>
      <c r="J28" s="29" t="s">
        <v>7</v>
      </c>
      <c r="K28" s="7">
        <f>IF(K35="","",INT((K35-DATE(YEAR(K35+4-WEEKDAY(W29+6)),1,5)+WEEKDAY(DATE(YEAR(K35+4-WEEKDAY(K35+6)),1,3)))/7)+1)</f>
        <v>31</v>
      </c>
      <c r="L28" s="7">
        <f>IF(L29="","",INT((L29-DATE(YEAR(L29+4-WEEKDAY(L29+6)),1,5)+WEEKDAY(DATE(YEAR(L29+4-WEEKDAY(L29+6)),1,3)))/7)+1)</f>
        <v>32</v>
      </c>
      <c r="M28" s="7">
        <f>IF(M29="","",INT((M29-DATE(YEAR(M29+4-WEEKDAY(M29+6)),1,5)+WEEKDAY(DATE(YEAR(M29+4-WEEKDAY(M29+6)),1,3)))/7)+1)</f>
        <v>33</v>
      </c>
      <c r="N28" s="7">
        <f>IF(N29="","",INT((N29-DATE(YEAR(N29+4-WEEKDAY(N29+6)),1,5)+WEEKDAY(DATE(YEAR(N29+4-WEEKDAY(N29+6)),1,3)))/7)+1)</f>
        <v>34</v>
      </c>
      <c r="O28" s="7">
        <f>IF(O29="","",INT((O29-DATE(YEAR(O29+4-WEEKDAY(O29+6)),1,5)+WEEKDAY(DATE(YEAR(O29+4-WEEKDAY(O29+6)),1,3)))/7)+1)</f>
        <v>35</v>
      </c>
      <c r="P28" s="32" t="str">
        <f>IF(P29="","",INT((P29-DATE(YEAR(P29+4-WEEKDAY(P29+6)),1,5)+WEEKDAY(DATE(YEAR(P29+4-WEEKDAY(P29+6)),1,3)))/7)+1)</f>
        <v/>
      </c>
      <c r="Q28" s="40"/>
      <c r="R28" s="29" t="s">
        <v>7</v>
      </c>
      <c r="S28" s="7">
        <f>IF(S35="","",INT((S35-DATE(YEAR(S35+4-WEEKDAY(AE29+6)),1,5)+WEEKDAY(DATE(YEAR(S35+4-WEEKDAY(S35+6)),1,3)))/7)+1)</f>
        <v>35</v>
      </c>
      <c r="T28" s="7">
        <f>IF(T29="","",INT((T29-DATE(YEAR(T29+4-WEEKDAY(T29+6)),1,5)+WEEKDAY(DATE(YEAR(T29+4-WEEKDAY(T29+6)),1,3)))/7)+1)</f>
        <v>36</v>
      </c>
      <c r="U28" s="7">
        <f>IF(U29="","",INT((U29-DATE(YEAR(U29+4-WEEKDAY(U29+6)),1,5)+WEEKDAY(DATE(YEAR(U29+4-WEEKDAY(U29+6)),1,3)))/7)+1)</f>
        <v>37</v>
      </c>
      <c r="V28" s="7">
        <f>IF(V29="","",INT((V29-DATE(YEAR(V29+4-WEEKDAY(V29+6)),1,5)+WEEKDAY(DATE(YEAR(V29+4-WEEKDAY(V29+6)),1,3)))/7)+1)</f>
        <v>38</v>
      </c>
      <c r="W28" s="7">
        <f>IF(W29="","",INT((W29-DATE(YEAR(W29+4-WEEKDAY(W29+6)),1,5)+WEEKDAY(DATE(YEAR(W29+4-WEEKDAY(W29+6)),1,3)))/7)+1)</f>
        <v>39</v>
      </c>
      <c r="X28" s="32">
        <f>IF(X29="","",INT((X29-DATE(YEAR(X29+4-WEEKDAY(X29+6)),1,5)+WEEKDAY(DATE(YEAR(X29+4-WEEKDAY(X29+6)),1,3)))/7)+1)</f>
        <v>40</v>
      </c>
      <c r="Y28" s="5"/>
    </row>
    <row r="29" spans="1:25" ht="17.100000000000001" customHeight="1" x14ac:dyDescent="0.2">
      <c r="A29" s="5"/>
      <c r="B29" s="41" t="s">
        <v>0</v>
      </c>
      <c r="C29" s="42">
        <f>IF(WEEKDAY(B27,2)=1,B27,"")</f>
        <v>43647</v>
      </c>
      <c r="D29" s="42">
        <f>C35+1</f>
        <v>43654</v>
      </c>
      <c r="E29" s="42">
        <f>D35+1</f>
        <v>43661</v>
      </c>
      <c r="F29" s="42">
        <f>E35+1</f>
        <v>43668</v>
      </c>
      <c r="G29" s="42">
        <f>IF(F35="","",IF(MONTH(F35+1)=MONTH(F35),F35+1,""))</f>
        <v>43675</v>
      </c>
      <c r="H29" s="43" t="str">
        <f>IF(G35="","",IF(MONTH(G35+1)=MONTH(G35),G35+1,""))</f>
        <v/>
      </c>
      <c r="I29" s="40"/>
      <c r="J29" s="41" t="s">
        <v>0</v>
      </c>
      <c r="K29" s="42" t="str">
        <f>IF(WEEKDAY(J27,2)=1,J27,"")</f>
        <v/>
      </c>
      <c r="L29" s="42">
        <f>K35+1</f>
        <v>43682</v>
      </c>
      <c r="M29" s="42">
        <f>L35+1</f>
        <v>43689</v>
      </c>
      <c r="N29" s="42">
        <f>M35+1</f>
        <v>43696</v>
      </c>
      <c r="O29" s="42">
        <f>IF(N35="","",IF(MONTH(N35+1)=MONTH(N35),N35+1,""))</f>
        <v>43703</v>
      </c>
      <c r="P29" s="43" t="str">
        <f>IF(O35="","",IF(MONTH(O35+1)=MONTH(O35),O35+1,""))</f>
        <v/>
      </c>
      <c r="Q29" s="40"/>
      <c r="R29" s="41" t="s">
        <v>0</v>
      </c>
      <c r="S29" s="42" t="str">
        <f>IF(WEEKDAY(R27,2)=1,R27,"")</f>
        <v/>
      </c>
      <c r="T29" s="42">
        <f>S35+1</f>
        <v>43710</v>
      </c>
      <c r="U29" s="42">
        <f>T35+1</f>
        <v>43717</v>
      </c>
      <c r="V29" s="42">
        <f>U35+1</f>
        <v>43724</v>
      </c>
      <c r="W29" s="42">
        <f>IF(V35="","",IF(MONTH(V35+1)=MONTH(V35),V35+1,""))</f>
        <v>43731</v>
      </c>
      <c r="X29" s="43">
        <f>IF(W35="","",IF(MONTH(W35+1)=MONTH(W35),W35+1,""))</f>
        <v>43738</v>
      </c>
      <c r="Y29" s="5"/>
    </row>
    <row r="30" spans="1:25" ht="17.100000000000001" customHeight="1" x14ac:dyDescent="0.2">
      <c r="A30" s="5"/>
      <c r="B30" s="41" t="s">
        <v>2</v>
      </c>
      <c r="C30" s="42">
        <f>IF(WEEKDAY(B27,2)=2,B27,IF(C29&lt;&gt;"",C29+1,""))</f>
        <v>43648</v>
      </c>
      <c r="D30" s="42">
        <f t="shared" ref="D30:D35" si="27">D29+1</f>
        <v>43655</v>
      </c>
      <c r="E30" s="42">
        <f t="shared" ref="E30:E35" si="28">E29+1</f>
        <v>43662</v>
      </c>
      <c r="F30" s="42">
        <f t="shared" ref="F30:F35" si="29">F29+1</f>
        <v>43669</v>
      </c>
      <c r="G30" s="42">
        <f t="shared" ref="G30:G35" si="30">IF(G29="","",IF(MONTH(G29+1)=MONTH(G29),G29+1,""))</f>
        <v>43676</v>
      </c>
      <c r="H30" s="43" t="str">
        <f t="shared" ref="H30:H35" si="31">IF(H29="","",IF(MONTH(H29+1)=MONTH(H29),H29+1,""))</f>
        <v/>
      </c>
      <c r="I30" s="40"/>
      <c r="J30" s="41" t="s">
        <v>2</v>
      </c>
      <c r="K30" s="42" t="str">
        <f>IF(WEEKDAY(J27,2)=2,J27,IF(K29&lt;&gt;"",K29+1,""))</f>
        <v/>
      </c>
      <c r="L30" s="42">
        <f t="shared" ref="L30:L35" si="32">L29+1</f>
        <v>43683</v>
      </c>
      <c r="M30" s="42">
        <f t="shared" ref="M30:M35" si="33">M29+1</f>
        <v>43690</v>
      </c>
      <c r="N30" s="42">
        <f t="shared" ref="N30:N35" si="34">N29+1</f>
        <v>43697</v>
      </c>
      <c r="O30" s="42">
        <f t="shared" ref="O30:O35" si="35">IF(O29="","",IF(MONTH(O29+1)=MONTH(O29),O29+1,""))</f>
        <v>43704</v>
      </c>
      <c r="P30" s="43" t="str">
        <f t="shared" ref="P30:P35" si="36">IF(P29="","",IF(MONTH(P29+1)=MONTH(P29),P29+1,""))</f>
        <v/>
      </c>
      <c r="Q30" s="40"/>
      <c r="R30" s="41" t="s">
        <v>2</v>
      </c>
      <c r="S30" s="42" t="str">
        <f>IF(WEEKDAY(R27,2)=2,R27,IF(S29&lt;&gt;"",S29+1,""))</f>
        <v/>
      </c>
      <c r="T30" s="42">
        <f t="shared" ref="T30:T35" si="37">T29+1</f>
        <v>43711</v>
      </c>
      <c r="U30" s="42">
        <f t="shared" ref="U30:U35" si="38">U29+1</f>
        <v>43718</v>
      </c>
      <c r="V30" s="42">
        <f t="shared" ref="V30:V35" si="39">V29+1</f>
        <v>43725</v>
      </c>
      <c r="W30" s="42">
        <f t="shared" ref="W30:W35" si="40">IF(W29="","",IF(MONTH(W29+1)=MONTH(W29),W29+1,""))</f>
        <v>43732</v>
      </c>
      <c r="X30" s="43" t="str">
        <f t="shared" ref="X30:X35" si="41">IF(X29="","",IF(MONTH(X29+1)=MONTH(X29),X29+1,""))</f>
        <v/>
      </c>
      <c r="Y30" s="5"/>
    </row>
    <row r="31" spans="1:25" ht="17.100000000000001" customHeight="1" x14ac:dyDescent="0.2">
      <c r="A31" s="5"/>
      <c r="B31" s="41" t="s">
        <v>3</v>
      </c>
      <c r="C31" s="42">
        <f>IF(WEEKDAY(B27,2)=3,B27,IF(C30&lt;&gt;"",C30+1,""))</f>
        <v>43649</v>
      </c>
      <c r="D31" s="42">
        <f t="shared" si="27"/>
        <v>43656</v>
      </c>
      <c r="E31" s="42">
        <f t="shared" si="28"/>
        <v>43663</v>
      </c>
      <c r="F31" s="42">
        <f t="shared" si="29"/>
        <v>43670</v>
      </c>
      <c r="G31" s="42">
        <f t="shared" si="30"/>
        <v>43677</v>
      </c>
      <c r="H31" s="43" t="str">
        <f t="shared" si="31"/>
        <v/>
      </c>
      <c r="I31" s="40"/>
      <c r="J31" s="41" t="s">
        <v>3</v>
      </c>
      <c r="K31" s="42" t="str">
        <f>IF(WEEKDAY(J27,2)=3,J27,IF(K30&lt;&gt;"",K30+1,""))</f>
        <v/>
      </c>
      <c r="L31" s="42">
        <f t="shared" si="32"/>
        <v>43684</v>
      </c>
      <c r="M31" s="42">
        <f t="shared" si="33"/>
        <v>43691</v>
      </c>
      <c r="N31" s="42">
        <f t="shared" si="34"/>
        <v>43698</v>
      </c>
      <c r="O31" s="42">
        <f t="shared" si="35"/>
        <v>43705</v>
      </c>
      <c r="P31" s="43" t="str">
        <f t="shared" si="36"/>
        <v/>
      </c>
      <c r="Q31" s="40"/>
      <c r="R31" s="41" t="s">
        <v>3</v>
      </c>
      <c r="S31" s="42" t="str">
        <f>IF(WEEKDAY(R27,2)=3,R27,IF(S30&lt;&gt;"",S30+1,""))</f>
        <v/>
      </c>
      <c r="T31" s="42">
        <f t="shared" si="37"/>
        <v>43712</v>
      </c>
      <c r="U31" s="42">
        <f t="shared" si="38"/>
        <v>43719</v>
      </c>
      <c r="V31" s="42">
        <f t="shared" si="39"/>
        <v>43726</v>
      </c>
      <c r="W31" s="42">
        <f t="shared" si="40"/>
        <v>43733</v>
      </c>
      <c r="X31" s="43" t="str">
        <f t="shared" si="41"/>
        <v/>
      </c>
      <c r="Y31" s="5"/>
    </row>
    <row r="32" spans="1:25" ht="17.100000000000001" customHeight="1" x14ac:dyDescent="0.2">
      <c r="A32" s="5"/>
      <c r="B32" s="41" t="s">
        <v>4</v>
      </c>
      <c r="C32" s="42">
        <f>IF(WEEKDAY(B27,2)=4,B27,IF(C31&lt;&gt;"",C31+1,""))</f>
        <v>43650</v>
      </c>
      <c r="D32" s="42">
        <f t="shared" si="27"/>
        <v>43657</v>
      </c>
      <c r="E32" s="42">
        <f t="shared" si="28"/>
        <v>43664</v>
      </c>
      <c r="F32" s="42">
        <f t="shared" si="29"/>
        <v>43671</v>
      </c>
      <c r="G32" s="42" t="str">
        <f t="shared" si="30"/>
        <v/>
      </c>
      <c r="H32" s="43" t="str">
        <f t="shared" si="31"/>
        <v/>
      </c>
      <c r="I32" s="40"/>
      <c r="J32" s="41" t="s">
        <v>4</v>
      </c>
      <c r="K32" s="42">
        <f>IF(WEEKDAY(J27,2)=4,J27,IF(K31&lt;&gt;"",K31+1,""))</f>
        <v>43678</v>
      </c>
      <c r="L32" s="42">
        <f t="shared" si="32"/>
        <v>43685</v>
      </c>
      <c r="M32" s="42">
        <f t="shared" si="33"/>
        <v>43692</v>
      </c>
      <c r="N32" s="42">
        <f t="shared" si="34"/>
        <v>43699</v>
      </c>
      <c r="O32" s="42">
        <f t="shared" si="35"/>
        <v>43706</v>
      </c>
      <c r="P32" s="43" t="str">
        <f t="shared" si="36"/>
        <v/>
      </c>
      <c r="Q32" s="40"/>
      <c r="R32" s="41" t="s">
        <v>4</v>
      </c>
      <c r="S32" s="42" t="str">
        <f>IF(WEEKDAY(R27,2)=4,R27,IF(S31&lt;&gt;"",S31+1,""))</f>
        <v/>
      </c>
      <c r="T32" s="42">
        <f t="shared" si="37"/>
        <v>43713</v>
      </c>
      <c r="U32" s="42">
        <f t="shared" si="38"/>
        <v>43720</v>
      </c>
      <c r="V32" s="42">
        <f t="shared" si="39"/>
        <v>43727</v>
      </c>
      <c r="W32" s="42">
        <f t="shared" si="40"/>
        <v>43734</v>
      </c>
      <c r="X32" s="43" t="str">
        <f t="shared" si="41"/>
        <v/>
      </c>
      <c r="Y32" s="5"/>
    </row>
    <row r="33" spans="1:25" ht="17.100000000000001" customHeight="1" x14ac:dyDescent="0.2">
      <c r="A33" s="5"/>
      <c r="B33" s="41" t="s">
        <v>5</v>
      </c>
      <c r="C33" s="42">
        <f>IF(WEEKDAY(B27,2)=5,B27,IF(C32&lt;&gt;"",C32+1,""))</f>
        <v>43651</v>
      </c>
      <c r="D33" s="42">
        <f t="shared" si="27"/>
        <v>43658</v>
      </c>
      <c r="E33" s="42">
        <f t="shared" si="28"/>
        <v>43665</v>
      </c>
      <c r="F33" s="42">
        <f t="shared" si="29"/>
        <v>43672</v>
      </c>
      <c r="G33" s="42" t="str">
        <f t="shared" si="30"/>
        <v/>
      </c>
      <c r="H33" s="43" t="str">
        <f t="shared" si="31"/>
        <v/>
      </c>
      <c r="I33" s="40"/>
      <c r="J33" s="41" t="s">
        <v>5</v>
      </c>
      <c r="K33" s="42">
        <f>IF(WEEKDAY(J27,2)=5,J27,IF(K32&lt;&gt;"",K32+1,""))</f>
        <v>43679</v>
      </c>
      <c r="L33" s="42">
        <f t="shared" si="32"/>
        <v>43686</v>
      </c>
      <c r="M33" s="42">
        <f t="shared" si="33"/>
        <v>43693</v>
      </c>
      <c r="N33" s="42">
        <f t="shared" si="34"/>
        <v>43700</v>
      </c>
      <c r="O33" s="42">
        <f t="shared" si="35"/>
        <v>43707</v>
      </c>
      <c r="P33" s="43" t="str">
        <f t="shared" si="36"/>
        <v/>
      </c>
      <c r="Q33" s="40"/>
      <c r="R33" s="41" t="s">
        <v>5</v>
      </c>
      <c r="S33" s="42" t="str">
        <f>IF(WEEKDAY(R27,2)=5,R27,IF(S32&lt;&gt;"",S32+1,""))</f>
        <v/>
      </c>
      <c r="T33" s="42">
        <f t="shared" si="37"/>
        <v>43714</v>
      </c>
      <c r="U33" s="42">
        <f t="shared" si="38"/>
        <v>43721</v>
      </c>
      <c r="V33" s="42">
        <f t="shared" si="39"/>
        <v>43728</v>
      </c>
      <c r="W33" s="42">
        <f t="shared" si="40"/>
        <v>43735</v>
      </c>
      <c r="X33" s="43" t="str">
        <f t="shared" si="41"/>
        <v/>
      </c>
      <c r="Y33" s="5"/>
    </row>
    <row r="34" spans="1:25" ht="17.100000000000001" customHeight="1" x14ac:dyDescent="0.2">
      <c r="A34" s="5"/>
      <c r="B34" s="41" t="s">
        <v>6</v>
      </c>
      <c r="C34" s="42">
        <f>IF(WEEKDAY(B27,2)=6,B27,IF(C33&lt;&gt;"",C33+1,""))</f>
        <v>43652</v>
      </c>
      <c r="D34" s="42">
        <f t="shared" si="27"/>
        <v>43659</v>
      </c>
      <c r="E34" s="42">
        <f t="shared" si="28"/>
        <v>43666</v>
      </c>
      <c r="F34" s="42">
        <f t="shared" si="29"/>
        <v>43673</v>
      </c>
      <c r="G34" s="42" t="str">
        <f t="shared" si="30"/>
        <v/>
      </c>
      <c r="H34" s="43" t="str">
        <f t="shared" si="31"/>
        <v/>
      </c>
      <c r="I34" s="40"/>
      <c r="J34" s="41" t="s">
        <v>6</v>
      </c>
      <c r="K34" s="42">
        <f>IF(WEEKDAY(J27,2)=6,J27,IF(K33&lt;&gt;"",K33+1,""))</f>
        <v>43680</v>
      </c>
      <c r="L34" s="42">
        <f t="shared" si="32"/>
        <v>43687</v>
      </c>
      <c r="M34" s="42">
        <f t="shared" si="33"/>
        <v>43694</v>
      </c>
      <c r="N34" s="42">
        <f t="shared" si="34"/>
        <v>43701</v>
      </c>
      <c r="O34" s="42">
        <f t="shared" si="35"/>
        <v>43708</v>
      </c>
      <c r="P34" s="43" t="str">
        <f t="shared" si="36"/>
        <v/>
      </c>
      <c r="Q34" s="40"/>
      <c r="R34" s="41" t="s">
        <v>6</v>
      </c>
      <c r="S34" s="42" t="str">
        <f>IF(WEEKDAY(R27,2)=6,R27,IF(S33&lt;&gt;"",S33+1,""))</f>
        <v/>
      </c>
      <c r="T34" s="42">
        <f t="shared" si="37"/>
        <v>43715</v>
      </c>
      <c r="U34" s="42">
        <f t="shared" si="38"/>
        <v>43722</v>
      </c>
      <c r="V34" s="42">
        <f t="shared" si="39"/>
        <v>43729</v>
      </c>
      <c r="W34" s="42">
        <f t="shared" si="40"/>
        <v>43736</v>
      </c>
      <c r="X34" s="43" t="str">
        <f t="shared" si="41"/>
        <v/>
      </c>
      <c r="Y34" s="5"/>
    </row>
    <row r="35" spans="1:25" ht="17.100000000000001" customHeight="1" thickBot="1" x14ac:dyDescent="0.25">
      <c r="A35" s="5"/>
      <c r="B35" s="44" t="s">
        <v>1</v>
      </c>
      <c r="C35" s="45">
        <f>IF(WEEKDAY(B27,2)=7,B27,IF(C34&lt;&gt;"",C34+1,""))</f>
        <v>43653</v>
      </c>
      <c r="D35" s="45">
        <f t="shared" si="27"/>
        <v>43660</v>
      </c>
      <c r="E35" s="45">
        <f t="shared" si="28"/>
        <v>43667</v>
      </c>
      <c r="F35" s="45">
        <f t="shared" si="29"/>
        <v>43674</v>
      </c>
      <c r="G35" s="45" t="str">
        <f t="shared" si="30"/>
        <v/>
      </c>
      <c r="H35" s="46" t="str">
        <f t="shared" si="31"/>
        <v/>
      </c>
      <c r="I35" s="40"/>
      <c r="J35" s="44" t="s">
        <v>1</v>
      </c>
      <c r="K35" s="45">
        <f>IF(WEEKDAY(J27,2)=7,J27,IF(K34&lt;&gt;"",K34+1,""))</f>
        <v>43681</v>
      </c>
      <c r="L35" s="45">
        <f t="shared" si="32"/>
        <v>43688</v>
      </c>
      <c r="M35" s="45">
        <f t="shared" si="33"/>
        <v>43695</v>
      </c>
      <c r="N35" s="45">
        <f t="shared" si="34"/>
        <v>43702</v>
      </c>
      <c r="O35" s="45" t="str">
        <f t="shared" si="35"/>
        <v/>
      </c>
      <c r="P35" s="46" t="str">
        <f t="shared" si="36"/>
        <v/>
      </c>
      <c r="Q35" s="40"/>
      <c r="R35" s="44" t="s">
        <v>1</v>
      </c>
      <c r="S35" s="45">
        <f>IF(WEEKDAY(R27,2)=7,R27,IF(S34&lt;&gt;"",S34+1,""))</f>
        <v>43709</v>
      </c>
      <c r="T35" s="45">
        <f t="shared" si="37"/>
        <v>43716</v>
      </c>
      <c r="U35" s="45">
        <f t="shared" si="38"/>
        <v>43723</v>
      </c>
      <c r="V35" s="45">
        <f t="shared" si="39"/>
        <v>43730</v>
      </c>
      <c r="W35" s="45">
        <f t="shared" si="40"/>
        <v>43737</v>
      </c>
      <c r="X35" s="46" t="str">
        <f t="shared" si="41"/>
        <v/>
      </c>
      <c r="Y35" s="5"/>
    </row>
    <row r="36" spans="1:25" ht="14.25" customHeight="1" thickTop="1" x14ac:dyDescent="0.2">
      <c r="A36" s="5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5"/>
    </row>
    <row r="37" spans="1:25" ht="14.25" customHeight="1" thickBot="1" x14ac:dyDescent="0.25">
      <c r="A37" s="5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5"/>
    </row>
    <row r="38" spans="1:25" ht="18" customHeight="1" thickTop="1" thickBot="1" x14ac:dyDescent="0.25">
      <c r="A38" s="5"/>
      <c r="B38" s="47">
        <f>DATE(jaar,MONTH(R27)+1,1)</f>
        <v>43739</v>
      </c>
      <c r="C38" s="48"/>
      <c r="D38" s="48"/>
      <c r="E38" s="48"/>
      <c r="F38" s="48"/>
      <c r="G38" s="48"/>
      <c r="H38" s="49"/>
      <c r="I38" s="40"/>
      <c r="J38" s="47">
        <f>DATE(jaar,MONTH(B38)+1,1)</f>
        <v>43770</v>
      </c>
      <c r="K38" s="48"/>
      <c r="L38" s="48"/>
      <c r="M38" s="48"/>
      <c r="N38" s="48"/>
      <c r="O38" s="48"/>
      <c r="P38" s="49"/>
      <c r="Q38" s="40"/>
      <c r="R38" s="47">
        <f>DATE(jaar,MONTH(J38)+1,1)</f>
        <v>43800</v>
      </c>
      <c r="S38" s="48"/>
      <c r="T38" s="48"/>
      <c r="U38" s="48"/>
      <c r="V38" s="48"/>
      <c r="W38" s="48"/>
      <c r="X38" s="49"/>
      <c r="Y38" s="5"/>
    </row>
    <row r="39" spans="1:25" ht="17.25" customHeight="1" thickTop="1" x14ac:dyDescent="0.2">
      <c r="A39" s="5"/>
      <c r="B39" s="29" t="s">
        <v>7</v>
      </c>
      <c r="C39" s="7">
        <f>IF(C46="","",INT((C46-DATE(YEAR(C46+4-WEEKDAY(O40+6)),1,5)+WEEKDAY(DATE(YEAR(C46+4-WEEKDAY(C46+6)),1,3)))/7)+1)</f>
        <v>40</v>
      </c>
      <c r="D39" s="7">
        <f>IF(D40="","",INT((D40-DATE(YEAR(D40+4-WEEKDAY(D40+6)),1,5)+WEEKDAY(DATE(YEAR(D40+4-WEEKDAY(D40+6)),1,3)))/7)+1)</f>
        <v>41</v>
      </c>
      <c r="E39" s="7">
        <f>IF(E40="","",INT((E40-DATE(YEAR(E40+4-WEEKDAY(E40+6)),1,5)+WEEKDAY(DATE(YEAR(E40+4-WEEKDAY(E40+6)),1,3)))/7)+1)</f>
        <v>42</v>
      </c>
      <c r="F39" s="7">
        <f>IF(F40="","",INT((F40-DATE(YEAR(F40+4-WEEKDAY(F40+6)),1,5)+WEEKDAY(DATE(YEAR(F40+4-WEEKDAY(F40+6)),1,3)))/7)+1)</f>
        <v>43</v>
      </c>
      <c r="G39" s="7">
        <f>IF(G40="","",INT((G40-DATE(YEAR(G40+4-WEEKDAY(G40+6)),1,5)+WEEKDAY(DATE(YEAR(G40+4-WEEKDAY(G40+6)),1,3)))/7)+1)</f>
        <v>44</v>
      </c>
      <c r="H39" s="32" t="str">
        <f>IF(H40="","",INT((H40-DATE(YEAR(H40+4-WEEKDAY(H40+6)),1,5)+WEEKDAY(DATE(YEAR(H40+4-WEEKDAY(H40+6)),1,3)))/7)+1)</f>
        <v/>
      </c>
      <c r="I39" s="40"/>
      <c r="J39" s="29" t="s">
        <v>7</v>
      </c>
      <c r="K39" s="7">
        <f>IF(K46="","",INT((K46-DATE(YEAR(K46+4-WEEKDAY(W40+6)),1,5)+WEEKDAY(DATE(YEAR(K46+4-WEEKDAY(K46+6)),1,3)))/7)+1)</f>
        <v>44</v>
      </c>
      <c r="L39" s="7">
        <f>IF(L40="","",INT((L40-DATE(YEAR(L40+4-WEEKDAY(L40+6)),1,5)+WEEKDAY(DATE(YEAR(L40+4-WEEKDAY(L40+6)),1,3)))/7)+1)</f>
        <v>45</v>
      </c>
      <c r="M39" s="7">
        <f>IF(M40="","",INT((M40-DATE(YEAR(M40+4-WEEKDAY(M40+6)),1,5)+WEEKDAY(DATE(YEAR(M40+4-WEEKDAY(M40+6)),1,3)))/7)+1)</f>
        <v>46</v>
      </c>
      <c r="N39" s="7">
        <f>IF(N40="","",INT((N40-DATE(YEAR(N40+4-WEEKDAY(N40+6)),1,5)+WEEKDAY(DATE(YEAR(N40+4-WEEKDAY(N40+6)),1,3)))/7)+1)</f>
        <v>47</v>
      </c>
      <c r="O39" s="7">
        <f>IF(O40="","",INT((O40-DATE(YEAR(O40+4-WEEKDAY(O40+6)),1,5)+WEEKDAY(DATE(YEAR(O40+4-WEEKDAY(O40+6)),1,3)))/7)+1)</f>
        <v>48</v>
      </c>
      <c r="P39" s="32" t="str">
        <f>IF(P40="","",INT((P40-DATE(YEAR(P40+4-WEEKDAY(P40+6)),1,5)+WEEKDAY(DATE(YEAR(P40+4-WEEKDAY(P40+6)),1,3)))/7)+1)</f>
        <v/>
      </c>
      <c r="Q39" s="40"/>
      <c r="R39" s="29" t="s">
        <v>7</v>
      </c>
      <c r="S39" s="7">
        <f>IF(S46="","",INT((S46-DATE(YEAR(S46+4-WEEKDAY(AE40+6)),1,5)+WEEKDAY(DATE(YEAR(S46+4-WEEKDAY(S46+6)),1,3)))/7)+1)</f>
        <v>48</v>
      </c>
      <c r="T39" s="7">
        <f>IF(T40="","",INT((T40-DATE(YEAR(T40+4-WEEKDAY(T40+6)),1,5)+WEEKDAY(DATE(YEAR(T40+4-WEEKDAY(T40+6)),1,3)))/7)+1)</f>
        <v>49</v>
      </c>
      <c r="U39" s="7">
        <f>IF(U40="","",INT((U40-DATE(YEAR(U40+4-WEEKDAY(U40+6)),1,5)+WEEKDAY(DATE(YEAR(U40+4-WEEKDAY(U40+6)),1,3)))/7)+1)</f>
        <v>50</v>
      </c>
      <c r="V39" s="7">
        <f>IF(V40="","",INT((V40-DATE(YEAR(V40+4-WEEKDAY(V40+6)),1,5)+WEEKDAY(DATE(YEAR(V40+4-WEEKDAY(V40+6)),1,3)))/7)+1)</f>
        <v>51</v>
      </c>
      <c r="W39" s="7">
        <f>IF(W40="","",INT((W40-DATE(YEAR(W40+4-WEEKDAY(W40+6)),1,5)+WEEKDAY(DATE(YEAR(W40+4-WEEKDAY(W40+6)),1,3)))/7)+1)</f>
        <v>52</v>
      </c>
      <c r="X39" s="32">
        <f>IF(X40="","",INT((X40-DATE(YEAR(X40+4-WEEKDAY(X40+6)),1,5)+WEEKDAY(DATE(YEAR(X40+4-WEEKDAY(X40+6)),1,3)))/7)+1)</f>
        <v>1</v>
      </c>
      <c r="Y39" s="5"/>
    </row>
    <row r="40" spans="1:25" ht="17.100000000000001" customHeight="1" x14ac:dyDescent="0.2">
      <c r="A40" s="5"/>
      <c r="B40" s="41" t="s">
        <v>0</v>
      </c>
      <c r="C40" s="42" t="str">
        <f>IF(WEEKDAY(B38,2)=1,B38,"")</f>
        <v/>
      </c>
      <c r="D40" s="42">
        <f>C46+1</f>
        <v>43745</v>
      </c>
      <c r="E40" s="42">
        <f>D46+1</f>
        <v>43752</v>
      </c>
      <c r="F40" s="42">
        <f>E46+1</f>
        <v>43759</v>
      </c>
      <c r="G40" s="42">
        <f>IF(F46="","",IF(MONTH(F46+1)=MONTH(F46),F46+1,""))</f>
        <v>43766</v>
      </c>
      <c r="H40" s="43" t="str">
        <f>IF(G46="","",IF(MONTH(G46+1)=MONTH(G46),G46+1,""))</f>
        <v/>
      </c>
      <c r="I40" s="40"/>
      <c r="J40" s="41" t="s">
        <v>0</v>
      </c>
      <c r="K40" s="42" t="str">
        <f>IF(WEEKDAY(J38,2)=1,J38,"")</f>
        <v/>
      </c>
      <c r="L40" s="42">
        <f>K46+1</f>
        <v>43773</v>
      </c>
      <c r="M40" s="42">
        <f>L46+1</f>
        <v>43780</v>
      </c>
      <c r="N40" s="42">
        <f>M46+1</f>
        <v>43787</v>
      </c>
      <c r="O40" s="42">
        <f>IF(N46="","",IF(MONTH(N46+1)=MONTH(N46),N46+1,""))</f>
        <v>43794</v>
      </c>
      <c r="P40" s="43" t="str">
        <f>IF(O46="","",IF(MONTH(O46+1)=MONTH(O46),O46+1,""))</f>
        <v/>
      </c>
      <c r="Q40" s="40"/>
      <c r="R40" s="41" t="s">
        <v>0</v>
      </c>
      <c r="S40" s="42" t="str">
        <f>IF(WEEKDAY(R38,2)=1,R38,"")</f>
        <v/>
      </c>
      <c r="T40" s="42">
        <f>S46+1</f>
        <v>43801</v>
      </c>
      <c r="U40" s="42">
        <f>T46+1</f>
        <v>43808</v>
      </c>
      <c r="V40" s="42">
        <f>U46+1</f>
        <v>43815</v>
      </c>
      <c r="W40" s="42">
        <f>IF(V46="","",IF(MONTH(V46+1)=MONTH(V46),V46+1,""))</f>
        <v>43822</v>
      </c>
      <c r="X40" s="43">
        <f>IF(W46="","",IF(MONTH(W46+1)=MONTH(W46),W46+1,""))</f>
        <v>43829</v>
      </c>
      <c r="Y40" s="5"/>
    </row>
    <row r="41" spans="1:25" ht="17.100000000000001" customHeight="1" x14ac:dyDescent="0.2">
      <c r="A41" s="5"/>
      <c r="B41" s="41" t="s">
        <v>2</v>
      </c>
      <c r="C41" s="42">
        <f>IF(WEEKDAY(B38,2)=2,B38,IF(C40&lt;&gt;"",C40+1,""))</f>
        <v>43739</v>
      </c>
      <c r="D41" s="42">
        <f t="shared" ref="D41:D46" si="42">D40+1</f>
        <v>43746</v>
      </c>
      <c r="E41" s="42">
        <f t="shared" ref="E41:E46" si="43">E40+1</f>
        <v>43753</v>
      </c>
      <c r="F41" s="42">
        <f t="shared" ref="F41:F46" si="44">F40+1</f>
        <v>43760</v>
      </c>
      <c r="G41" s="42">
        <f t="shared" ref="G41:G46" si="45">IF(G40="","",IF(MONTH(G40+1)=MONTH(G40),G40+1,""))</f>
        <v>43767</v>
      </c>
      <c r="H41" s="43" t="str">
        <f t="shared" ref="H41:H46" si="46">IF(H40="","",IF(MONTH(H40+1)=MONTH(H40),H40+1,""))</f>
        <v/>
      </c>
      <c r="I41" s="40"/>
      <c r="J41" s="41" t="s">
        <v>2</v>
      </c>
      <c r="K41" s="42" t="str">
        <f>IF(WEEKDAY(J38,2)=2,J38,IF(K40&lt;&gt;"",K40+1,""))</f>
        <v/>
      </c>
      <c r="L41" s="42">
        <f t="shared" ref="L41:L46" si="47">L40+1</f>
        <v>43774</v>
      </c>
      <c r="M41" s="42">
        <f t="shared" ref="M41:M46" si="48">M40+1</f>
        <v>43781</v>
      </c>
      <c r="N41" s="42">
        <f t="shared" ref="N41:N46" si="49">N40+1</f>
        <v>43788</v>
      </c>
      <c r="O41" s="42">
        <f t="shared" ref="O41:O46" si="50">IF(O40="","",IF(MONTH(O40+1)=MONTH(O40),O40+1,""))</f>
        <v>43795</v>
      </c>
      <c r="P41" s="43" t="str">
        <f t="shared" ref="P41:P46" si="51">IF(P40="","",IF(MONTH(P40+1)=MONTH(P40),P40+1,""))</f>
        <v/>
      </c>
      <c r="Q41" s="40"/>
      <c r="R41" s="41" t="s">
        <v>2</v>
      </c>
      <c r="S41" s="42" t="str">
        <f>IF(WEEKDAY(R38,2)=2,R38,IF(S40&lt;&gt;"",S40+1,""))</f>
        <v/>
      </c>
      <c r="T41" s="42">
        <f t="shared" ref="T41:T46" si="52">T40+1</f>
        <v>43802</v>
      </c>
      <c r="U41" s="42">
        <f t="shared" ref="U41:U46" si="53">U40+1</f>
        <v>43809</v>
      </c>
      <c r="V41" s="42">
        <f t="shared" ref="V41:V46" si="54">V40+1</f>
        <v>43816</v>
      </c>
      <c r="W41" s="42">
        <f t="shared" ref="W41:W46" si="55">IF(W40="","",IF(MONTH(W40+1)=MONTH(W40),W40+1,""))</f>
        <v>43823</v>
      </c>
      <c r="X41" s="43">
        <f t="shared" ref="X41:X46" si="56">IF(X40="","",IF(MONTH(X40+1)=MONTH(X40),X40+1,""))</f>
        <v>43830</v>
      </c>
      <c r="Y41" s="5"/>
    </row>
    <row r="42" spans="1:25" ht="17.100000000000001" customHeight="1" x14ac:dyDescent="0.2">
      <c r="A42" s="5"/>
      <c r="B42" s="41" t="s">
        <v>3</v>
      </c>
      <c r="C42" s="42">
        <f>IF(WEEKDAY(B38,2)=3,B38,IF(C41&lt;&gt;"",C41+1,""))</f>
        <v>43740</v>
      </c>
      <c r="D42" s="42">
        <f t="shared" si="42"/>
        <v>43747</v>
      </c>
      <c r="E42" s="42">
        <f t="shared" si="43"/>
        <v>43754</v>
      </c>
      <c r="F42" s="42">
        <f t="shared" si="44"/>
        <v>43761</v>
      </c>
      <c r="G42" s="42">
        <f t="shared" si="45"/>
        <v>43768</v>
      </c>
      <c r="H42" s="43" t="str">
        <f t="shared" si="46"/>
        <v/>
      </c>
      <c r="I42" s="40"/>
      <c r="J42" s="41" t="s">
        <v>3</v>
      </c>
      <c r="K42" s="42" t="str">
        <f>IF(WEEKDAY(J38,2)=3,J38,IF(K41&lt;&gt;"",K41+1,""))</f>
        <v/>
      </c>
      <c r="L42" s="42">
        <f t="shared" si="47"/>
        <v>43775</v>
      </c>
      <c r="M42" s="42">
        <f t="shared" si="48"/>
        <v>43782</v>
      </c>
      <c r="N42" s="42">
        <f t="shared" si="49"/>
        <v>43789</v>
      </c>
      <c r="O42" s="42">
        <f t="shared" si="50"/>
        <v>43796</v>
      </c>
      <c r="P42" s="43" t="str">
        <f t="shared" si="51"/>
        <v/>
      </c>
      <c r="Q42" s="40"/>
      <c r="R42" s="41" t="s">
        <v>3</v>
      </c>
      <c r="S42" s="42" t="str">
        <f>IF(WEEKDAY(R38,2)=3,R38,IF(S41&lt;&gt;"",S41+1,""))</f>
        <v/>
      </c>
      <c r="T42" s="42">
        <f t="shared" si="52"/>
        <v>43803</v>
      </c>
      <c r="U42" s="42">
        <f t="shared" si="53"/>
        <v>43810</v>
      </c>
      <c r="V42" s="42">
        <f t="shared" si="54"/>
        <v>43817</v>
      </c>
      <c r="W42" s="42">
        <f t="shared" si="55"/>
        <v>43824</v>
      </c>
      <c r="X42" s="43" t="str">
        <f t="shared" si="56"/>
        <v/>
      </c>
      <c r="Y42" s="5"/>
    </row>
    <row r="43" spans="1:25" ht="17.100000000000001" customHeight="1" x14ac:dyDescent="0.2">
      <c r="A43" s="5"/>
      <c r="B43" s="41" t="s">
        <v>4</v>
      </c>
      <c r="C43" s="42">
        <f>IF(WEEKDAY(B38,2)=4,B38,IF(C42&lt;&gt;"",C42+1,""))</f>
        <v>43741</v>
      </c>
      <c r="D43" s="42">
        <f t="shared" si="42"/>
        <v>43748</v>
      </c>
      <c r="E43" s="42">
        <f t="shared" si="43"/>
        <v>43755</v>
      </c>
      <c r="F43" s="42">
        <f t="shared" si="44"/>
        <v>43762</v>
      </c>
      <c r="G43" s="42">
        <f t="shared" si="45"/>
        <v>43769</v>
      </c>
      <c r="H43" s="43" t="str">
        <f t="shared" si="46"/>
        <v/>
      </c>
      <c r="I43" s="40"/>
      <c r="J43" s="41" t="s">
        <v>4</v>
      </c>
      <c r="K43" s="42" t="str">
        <f>IF(WEEKDAY(J38,2)=4,J38,IF(K42&lt;&gt;"",K42+1,""))</f>
        <v/>
      </c>
      <c r="L43" s="42">
        <f t="shared" si="47"/>
        <v>43776</v>
      </c>
      <c r="M43" s="42">
        <f t="shared" si="48"/>
        <v>43783</v>
      </c>
      <c r="N43" s="42">
        <f t="shared" si="49"/>
        <v>43790</v>
      </c>
      <c r="O43" s="42">
        <f t="shared" si="50"/>
        <v>43797</v>
      </c>
      <c r="P43" s="43" t="str">
        <f t="shared" si="51"/>
        <v/>
      </c>
      <c r="Q43" s="40"/>
      <c r="R43" s="41" t="s">
        <v>4</v>
      </c>
      <c r="S43" s="42" t="str">
        <f>IF(WEEKDAY(R38,2)=4,R38,IF(S42&lt;&gt;"",S42+1,""))</f>
        <v/>
      </c>
      <c r="T43" s="42">
        <f t="shared" si="52"/>
        <v>43804</v>
      </c>
      <c r="U43" s="42">
        <f t="shared" si="53"/>
        <v>43811</v>
      </c>
      <c r="V43" s="42">
        <f t="shared" si="54"/>
        <v>43818</v>
      </c>
      <c r="W43" s="42">
        <f t="shared" si="55"/>
        <v>43825</v>
      </c>
      <c r="X43" s="43" t="str">
        <f t="shared" si="56"/>
        <v/>
      </c>
      <c r="Y43" s="5"/>
    </row>
    <row r="44" spans="1:25" ht="17.100000000000001" customHeight="1" x14ac:dyDescent="0.2">
      <c r="A44" s="5"/>
      <c r="B44" s="41" t="s">
        <v>5</v>
      </c>
      <c r="C44" s="42">
        <f>IF(WEEKDAY(B38,2)=5,B38,IF(C43&lt;&gt;"",C43+1,""))</f>
        <v>43742</v>
      </c>
      <c r="D44" s="42">
        <f t="shared" si="42"/>
        <v>43749</v>
      </c>
      <c r="E44" s="42">
        <f t="shared" si="43"/>
        <v>43756</v>
      </c>
      <c r="F44" s="42">
        <f t="shared" si="44"/>
        <v>43763</v>
      </c>
      <c r="G44" s="42" t="str">
        <f t="shared" si="45"/>
        <v/>
      </c>
      <c r="H44" s="43" t="str">
        <f t="shared" si="46"/>
        <v/>
      </c>
      <c r="I44" s="40"/>
      <c r="J44" s="41" t="s">
        <v>5</v>
      </c>
      <c r="K44" s="42">
        <f>IF(WEEKDAY(J38,2)=5,J38,IF(K43&lt;&gt;"",K43+1,""))</f>
        <v>43770</v>
      </c>
      <c r="L44" s="42">
        <f t="shared" si="47"/>
        <v>43777</v>
      </c>
      <c r="M44" s="42">
        <f t="shared" si="48"/>
        <v>43784</v>
      </c>
      <c r="N44" s="42">
        <f t="shared" si="49"/>
        <v>43791</v>
      </c>
      <c r="O44" s="42">
        <f t="shared" si="50"/>
        <v>43798</v>
      </c>
      <c r="P44" s="43" t="str">
        <f t="shared" si="51"/>
        <v/>
      </c>
      <c r="Q44" s="40"/>
      <c r="R44" s="41" t="s">
        <v>5</v>
      </c>
      <c r="S44" s="42" t="str">
        <f>IF(WEEKDAY(R38,2)=5,R38,IF(S43&lt;&gt;"",S43+1,""))</f>
        <v/>
      </c>
      <c r="T44" s="42">
        <f t="shared" si="52"/>
        <v>43805</v>
      </c>
      <c r="U44" s="42">
        <f t="shared" si="53"/>
        <v>43812</v>
      </c>
      <c r="V44" s="42">
        <f t="shared" si="54"/>
        <v>43819</v>
      </c>
      <c r="W44" s="42">
        <f t="shared" si="55"/>
        <v>43826</v>
      </c>
      <c r="X44" s="43" t="str">
        <f t="shared" si="56"/>
        <v/>
      </c>
      <c r="Y44" s="5"/>
    </row>
    <row r="45" spans="1:25" ht="17.100000000000001" customHeight="1" x14ac:dyDescent="0.2">
      <c r="A45" s="5"/>
      <c r="B45" s="41" t="s">
        <v>6</v>
      </c>
      <c r="C45" s="42">
        <f>IF(WEEKDAY(B38,2)=6,B38,IF(C44&lt;&gt;"",C44+1,""))</f>
        <v>43743</v>
      </c>
      <c r="D45" s="42">
        <f t="shared" si="42"/>
        <v>43750</v>
      </c>
      <c r="E45" s="42">
        <f t="shared" si="43"/>
        <v>43757</v>
      </c>
      <c r="F45" s="42">
        <f t="shared" si="44"/>
        <v>43764</v>
      </c>
      <c r="G45" s="42" t="str">
        <f t="shared" si="45"/>
        <v/>
      </c>
      <c r="H45" s="43" t="str">
        <f t="shared" si="46"/>
        <v/>
      </c>
      <c r="I45" s="40"/>
      <c r="J45" s="41" t="s">
        <v>6</v>
      </c>
      <c r="K45" s="42">
        <f>IF(WEEKDAY(J38,2)=6,J38,IF(K44&lt;&gt;"",K44+1,""))</f>
        <v>43771</v>
      </c>
      <c r="L45" s="42">
        <f t="shared" si="47"/>
        <v>43778</v>
      </c>
      <c r="M45" s="42">
        <f t="shared" si="48"/>
        <v>43785</v>
      </c>
      <c r="N45" s="42">
        <f t="shared" si="49"/>
        <v>43792</v>
      </c>
      <c r="O45" s="42">
        <f t="shared" si="50"/>
        <v>43799</v>
      </c>
      <c r="P45" s="43" t="str">
        <f t="shared" si="51"/>
        <v/>
      </c>
      <c r="Q45" s="40"/>
      <c r="R45" s="41" t="s">
        <v>6</v>
      </c>
      <c r="S45" s="42" t="str">
        <f>IF(WEEKDAY(R38,2)=6,R38,IF(S44&lt;&gt;"",S44+1,""))</f>
        <v/>
      </c>
      <c r="T45" s="42">
        <f t="shared" si="52"/>
        <v>43806</v>
      </c>
      <c r="U45" s="42">
        <f t="shared" si="53"/>
        <v>43813</v>
      </c>
      <c r="V45" s="42">
        <f t="shared" si="54"/>
        <v>43820</v>
      </c>
      <c r="W45" s="42">
        <f t="shared" si="55"/>
        <v>43827</v>
      </c>
      <c r="X45" s="43" t="str">
        <f t="shared" si="56"/>
        <v/>
      </c>
      <c r="Y45" s="5"/>
    </row>
    <row r="46" spans="1:25" ht="17.100000000000001" customHeight="1" thickBot="1" x14ac:dyDescent="0.25">
      <c r="A46" s="5"/>
      <c r="B46" s="44" t="s">
        <v>1</v>
      </c>
      <c r="C46" s="45">
        <f>IF(WEEKDAY(B38,2)=7,B38,IF(C45&lt;&gt;"",C45+1,""))</f>
        <v>43744</v>
      </c>
      <c r="D46" s="45">
        <f t="shared" si="42"/>
        <v>43751</v>
      </c>
      <c r="E46" s="45">
        <f t="shared" si="43"/>
        <v>43758</v>
      </c>
      <c r="F46" s="45">
        <f t="shared" si="44"/>
        <v>43765</v>
      </c>
      <c r="G46" s="45" t="str">
        <f t="shared" si="45"/>
        <v/>
      </c>
      <c r="H46" s="46" t="str">
        <f t="shared" si="46"/>
        <v/>
      </c>
      <c r="I46" s="40"/>
      <c r="J46" s="44" t="s">
        <v>1</v>
      </c>
      <c r="K46" s="45">
        <f>IF(WEEKDAY(J38,2)=7,J38,IF(K45&lt;&gt;"",K45+1,""))</f>
        <v>43772</v>
      </c>
      <c r="L46" s="45">
        <f t="shared" si="47"/>
        <v>43779</v>
      </c>
      <c r="M46" s="45">
        <f t="shared" si="48"/>
        <v>43786</v>
      </c>
      <c r="N46" s="45">
        <f t="shared" si="49"/>
        <v>43793</v>
      </c>
      <c r="O46" s="45" t="str">
        <f t="shared" si="50"/>
        <v/>
      </c>
      <c r="P46" s="46" t="str">
        <f t="shared" si="51"/>
        <v/>
      </c>
      <c r="Q46" s="40"/>
      <c r="R46" s="44" t="s">
        <v>1</v>
      </c>
      <c r="S46" s="45">
        <f>IF(WEEKDAY(R38,2)=7,R38,IF(S45&lt;&gt;"",S45+1,""))</f>
        <v>43800</v>
      </c>
      <c r="T46" s="45">
        <f t="shared" si="52"/>
        <v>43807</v>
      </c>
      <c r="U46" s="45">
        <f t="shared" si="53"/>
        <v>43814</v>
      </c>
      <c r="V46" s="45">
        <f t="shared" si="54"/>
        <v>43821</v>
      </c>
      <c r="W46" s="45">
        <f t="shared" si="55"/>
        <v>43828</v>
      </c>
      <c r="X46" s="46" t="str">
        <f t="shared" si="56"/>
        <v/>
      </c>
      <c r="Y46" s="5"/>
    </row>
    <row r="47" spans="1:25" ht="14.25" customHeight="1" thickTop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mergeCells count="13">
    <mergeCell ref="B5:H5"/>
    <mergeCell ref="J5:P5"/>
    <mergeCell ref="R5:X5"/>
    <mergeCell ref="L2:O2"/>
    <mergeCell ref="B38:H38"/>
    <mergeCell ref="J27:P27"/>
    <mergeCell ref="J38:P38"/>
    <mergeCell ref="R27:X27"/>
    <mergeCell ref="R38:X38"/>
    <mergeCell ref="B16:H16"/>
    <mergeCell ref="J16:P16"/>
    <mergeCell ref="R16:X16"/>
    <mergeCell ref="B27:H27"/>
  </mergeCells>
  <phoneticPr fontId="0" type="noConversion"/>
  <conditionalFormatting sqref="L2">
    <cfRule type="cellIs" dxfId="14" priority="1" stopIfTrue="1" operator="notEqual">
      <formula>0</formula>
    </cfRule>
  </conditionalFormatting>
  <conditionalFormatting sqref="B14:X15 A5:A47 B25:X26 B36:X37 Q38:Q46 A4:X4 B47:Y47 B6:B13 C6:H6 J17:J24 J38:P39 R7:R13 B18:B24 R18:R24 K17:P17 B29:B35 J29:J35 R29:R35 B40:B46 J40:J46 R40:R46 B5:H5 R38:X39 R5:X6 B16:H17 J16:P16 R16:X17 B27:H28 J27:P28 R27:X28 B38:H39 J6:J13 K6:P6 J5:P5 I5:I13 Q5:Q13 I16:I24 Q16:Q24 I27:I35 Q27:Q35 I38:I46 Y4:Y46">
    <cfRule type="expression" dxfId="13" priority="2" stopIfTrue="1">
      <formula>ISBLANK(jaar)</formula>
    </cfRule>
  </conditionalFormatting>
  <conditionalFormatting sqref="C7:H13 K40:P46 K7:P13 S7:X13 C18:H24 K18:P24 S18:X24 C29:H35 K29:P35 S29:X35 C40:H46 S40:X46">
    <cfRule type="expression" dxfId="12" priority="3" stopIfTrue="1">
      <formula>ISBLANK(jaar)</formula>
    </cfRule>
    <cfRule type="expression" dxfId="11" priority="4" stopIfTrue="1">
      <formula>NOT(ISERROR(VLOOKUP(C7&amp;1,feest,1,FALSE)))</formula>
    </cfRule>
    <cfRule type="cellIs" dxfId="10" priority="5" stopIfTrue="1" operator="equal">
      <formula>TODAY()</formula>
    </cfRule>
  </conditionalFormatting>
  <dataValidations count="1">
    <dataValidation type="list" allowBlank="1" showInputMessage="1" showErrorMessage="1" sqref="L2">
      <formula1>jaren</formula1>
    </dataValidation>
  </dataValidations>
  <printOptions horizontalCentered="1" verticalCentered="1"/>
  <pageMargins left="0.19685039370078741" right="0.19685039370078741" top="0.39370078740157483" bottom="0.59055118110236227" header="0.51181102362204722" footer="0.49"/>
  <pageSetup paperSize="9" orientation="portrait" horizontalDpi="300" verticalDpi="300" r:id="rId1"/>
  <headerFooter alignWithMargins="0">
    <oddFooter>&amp;LSamengesteld: &amp;D&amp;R&amp;G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2">
    <pageSetUpPr fitToPage="1"/>
  </sheetPr>
  <dimension ref="B1:AB14"/>
  <sheetViews>
    <sheetView showGridLines="0" zoomScale="95" workbookViewId="0">
      <selection activeCell="H2" activeCellId="1" sqref="D2 H2:I2"/>
    </sheetView>
  </sheetViews>
  <sheetFormatPr defaultRowHeight="12.75" x14ac:dyDescent="0.2"/>
  <cols>
    <col min="1" max="1" width="2.5703125" style="4" customWidth="1"/>
    <col min="2" max="2" width="9.140625" style="4"/>
    <col min="3" max="3" width="7.7109375" style="4" customWidth="1"/>
    <col min="4" max="4" width="9.140625" style="4"/>
    <col min="5" max="5" width="12" style="4" customWidth="1"/>
    <col min="6" max="6" width="12.140625" style="4" customWidth="1"/>
    <col min="7" max="7" width="11.85546875" style="4" customWidth="1"/>
    <col min="8" max="8" width="12.140625" style="4" customWidth="1"/>
    <col min="9" max="9" width="11.85546875" style="4" customWidth="1"/>
    <col min="10" max="10" width="12.140625" style="4" customWidth="1"/>
    <col min="11" max="11" width="9.140625" style="4"/>
    <col min="12" max="16" width="12.140625" style="4" customWidth="1"/>
    <col min="17" max="26" width="9.140625" style="4"/>
    <col min="27" max="27" width="9.7109375" style="4" bestFit="1" customWidth="1"/>
    <col min="28" max="16384" width="9.140625" style="4"/>
  </cols>
  <sheetData>
    <row r="1" spans="2:28" ht="8.25" customHeight="1" thickBot="1" x14ac:dyDescent="0.25"/>
    <row r="2" spans="2:28" ht="20.25" thickBot="1" x14ac:dyDescent="0.25">
      <c r="B2" s="18" t="s">
        <v>8</v>
      </c>
      <c r="C2" s="19"/>
      <c r="D2" s="20"/>
      <c r="E2" s="55" t="str">
        <f>IF(AND(ISBLANK(maand),ISBLANK(H2)),"&lt;-- Kies --&gt;",IF(ISBLANK(H2),"&lt;--Gekozen",IF(ISBLANK(maand),"Gekozen--&gt;","")))</f>
        <v>&lt;-- Kies --&gt;</v>
      </c>
      <c r="F2" s="55"/>
      <c r="G2" s="21" t="s">
        <v>10</v>
      </c>
      <c r="H2" s="53"/>
      <c r="I2" s="54"/>
      <c r="J2" s="22"/>
      <c r="K2" s="23"/>
      <c r="L2" s="22"/>
      <c r="M2" s="22"/>
      <c r="N2" s="22"/>
      <c r="O2" s="22"/>
      <c r="P2" s="22"/>
      <c r="Q2" s="22"/>
      <c r="AA2" s="1">
        <f t="shared" ref="AA2:AA13" si="0">DATE(jaar,AB2,1)</f>
        <v>43466</v>
      </c>
      <c r="AB2" s="17">
        <v>1</v>
      </c>
    </row>
    <row r="3" spans="2:28" ht="24.75" customHeight="1" x14ac:dyDescent="0.2">
      <c r="AA3" s="1">
        <f t="shared" si="0"/>
        <v>43497</v>
      </c>
      <c r="AB3" s="17">
        <v>2</v>
      </c>
    </row>
    <row r="4" spans="2:28" ht="25.5" thickBot="1" x14ac:dyDescent="0.35"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AA4" s="1">
        <f t="shared" si="0"/>
        <v>43525</v>
      </c>
      <c r="AB4" s="17">
        <v>3</v>
      </c>
    </row>
    <row r="5" spans="2:28" ht="34.5" customHeight="1" thickTop="1" thickBot="1" x14ac:dyDescent="0.25">
      <c r="C5" s="5"/>
      <c r="D5" s="56" t="e">
        <f>IF(AND(ISBLANK(maand),ISBLANK(H2),ISBLANK(jaar)),"",IF(ISBLANK(maand),DATE(jaar,VLOOKUP(H2,maanden,2,0),1),DATE(jaar,maand,1)))</f>
        <v>#N/A</v>
      </c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8"/>
      <c r="Q5" s="5"/>
      <c r="AA5" s="1">
        <f t="shared" si="0"/>
        <v>43556</v>
      </c>
      <c r="AB5" s="17">
        <v>4</v>
      </c>
    </row>
    <row r="6" spans="2:28" ht="26.25" customHeight="1" thickTop="1" x14ac:dyDescent="0.2">
      <c r="C6" s="5"/>
      <c r="D6" s="14" t="s">
        <v>7</v>
      </c>
      <c r="E6" s="59" t="e">
        <f>IF(E13="","",INT((E13-DATE(YEAR(E13+4-WEEKDAY(E13+6)),1,5)+WEEKDAY(DATE(YEAR(E13+4-WEEKDAY(E13+6)),1,3)))/7)+1)</f>
        <v>#N/A</v>
      </c>
      <c r="F6" s="59"/>
      <c r="G6" s="59" t="e">
        <f>IF(G7="","",INT((G7-DATE(YEAR(G7+4-WEEKDAY(G7+6)),1,5)+WEEKDAY(DATE(YEAR(G7+4-WEEKDAY(G7+6)),1,3)))/7)+1)</f>
        <v>#N/A</v>
      </c>
      <c r="H6" s="59"/>
      <c r="I6" s="59" t="e">
        <f>IF(I7="","",INT((I7-DATE(YEAR(I7+4-WEEKDAY(I7+6)),1,5)+WEEKDAY(DATE(YEAR(I7+4-WEEKDAY(I7+6)),1,3)))/7)+1)</f>
        <v>#N/A</v>
      </c>
      <c r="J6" s="59"/>
      <c r="K6" s="59" t="e">
        <f>IF(K7="","",INT((K7-DATE(YEAR(K7+4-WEEKDAY(K7+6)),1,5)+WEEKDAY(DATE(YEAR(K7+4-WEEKDAY(K7+6)),1,3)))/7)+1)</f>
        <v>#N/A</v>
      </c>
      <c r="L6" s="59"/>
      <c r="M6" s="59" t="e">
        <f>IF(M7="","",INT((M7-DATE(YEAR(M7+4-WEEKDAY(M7+6)),1,5)+WEEKDAY(DATE(YEAR(M7+4-WEEKDAY(M7+6)),1,3)))/7)+1)</f>
        <v>#N/A</v>
      </c>
      <c r="N6" s="59"/>
      <c r="O6" s="59" t="e">
        <f>IF(O7="","",INT((O7-DATE(YEAR(O7+4-WEEKDAY(O7+6)),1,5)+WEEKDAY(DATE(YEAR(O7+4-WEEKDAY(O7+6)),1,3)))/7)+1)</f>
        <v>#N/A</v>
      </c>
      <c r="P6" s="60"/>
      <c r="Q6" s="5"/>
      <c r="U6" s="9"/>
      <c r="AA6" s="1">
        <f t="shared" si="0"/>
        <v>43586</v>
      </c>
      <c r="AB6" s="17">
        <v>5</v>
      </c>
    </row>
    <row r="7" spans="2:28" ht="63" customHeight="1" x14ac:dyDescent="0.2">
      <c r="C7" s="5"/>
      <c r="D7" s="15" t="s">
        <v>0</v>
      </c>
      <c r="E7" s="12" t="e">
        <f>IF(WEEKDAY(D5,2)=1,D5,"")</f>
        <v>#N/A</v>
      </c>
      <c r="F7" s="10" t="str">
        <f t="shared" ref="F7:F13" ca="1" si="1">IF(ISERROR(VLOOKUP(E7&amp;1,feest,3,0)),"",VLOOKUP(E7&amp;1,feest,3,0)&amp;IF(ISERROR(VLOOKUP(E7&amp;2,feest,3,0)),"",CHAR(10)&amp;VLOOKUP(E7&amp;2,feest,3,0)&amp;IF(ISERROR(VLOOKUP(E7&amp;3,feest,3,0)),"",CHAR(10)&amp;VLOOKUP(E7&amp;3,feest,3,0)&amp;IF(ISERROR(VLOOKUP(E7&amp;4,feest,3,0)),"",CHAR(10)&amp;VLOOKUP(E7&amp;4,feest,3,0)))))</f>
        <v/>
      </c>
      <c r="G7" s="12" t="e">
        <f>E13+1</f>
        <v>#N/A</v>
      </c>
      <c r="H7" s="10" t="str">
        <f t="shared" ref="H7:H13" ca="1" si="2">IF(ISERROR(VLOOKUP(G7&amp;1,feest,3,0)),"",VLOOKUP(G7&amp;1,feest,3,0)&amp;IF(ISERROR(VLOOKUP(G7&amp;2,feest,3,0)),"",CHAR(10)&amp;VLOOKUP(G7&amp;2,feest,3,0)&amp;IF(ISERROR(VLOOKUP(G7&amp;3,feest,3,0)),"",CHAR(10)&amp;VLOOKUP(G7&amp;3,feest,3,0)&amp;IF(ISERROR(VLOOKUP(G7&amp;4,feest,3,0)),"",CHAR(10)&amp;VLOOKUP(G7&amp;4,feest,3,0)))))</f>
        <v/>
      </c>
      <c r="I7" s="12" t="e">
        <f>G13+1</f>
        <v>#N/A</v>
      </c>
      <c r="J7" s="10" t="str">
        <f t="shared" ref="J7:J13" ca="1" si="3">IF(ISERROR(VLOOKUP(I7&amp;1,feest,3,0)),"",VLOOKUP(I7&amp;1,feest,3,0)&amp;IF(ISERROR(VLOOKUP(I7&amp;2,feest,3,0)),"",CHAR(10)&amp;VLOOKUP(I7&amp;2,feest,3,0)&amp;IF(ISERROR(VLOOKUP(I7&amp;3,feest,3,0)),"",CHAR(10)&amp;VLOOKUP(I7&amp;3,feest,3,0)&amp;IF(ISERROR(VLOOKUP(I7&amp;4,feest,3,0)),"",CHAR(10)&amp;VLOOKUP(I7&amp;4,feest,3,0)))))</f>
        <v/>
      </c>
      <c r="K7" s="12" t="e">
        <f>I13+1</f>
        <v>#N/A</v>
      </c>
      <c r="L7" s="10" t="str">
        <f t="shared" ref="L7:L13" ca="1" si="4">IF(ISERROR(VLOOKUP(K7&amp;1,feest,3,0)),"",VLOOKUP(K7&amp;1,feest,3,0)&amp;IF(ISERROR(VLOOKUP(K7&amp;2,feest,3,0)),"",CHAR(10)&amp;VLOOKUP(K7&amp;2,feest,3,0)&amp;IF(ISERROR(VLOOKUP(K7&amp;3,feest,3,0)),"",CHAR(10)&amp;VLOOKUP(K7&amp;3,feest,3,0)&amp;IF(ISERROR(VLOOKUP(K7&amp;4,feest,3,0)),"",CHAR(10)&amp;VLOOKUP(K7&amp;4,feest,3,0)))))</f>
        <v/>
      </c>
      <c r="M7" s="12" t="e">
        <f>IF(K13="","",IF(MONTH(K13+1)=MONTH(K13),K13+1,""))</f>
        <v>#N/A</v>
      </c>
      <c r="N7" s="10" t="str">
        <f t="shared" ref="N7:N13" ca="1" si="5">IF(ISERROR(VLOOKUP(M7&amp;1,feest,3,0)),"",VLOOKUP(M7&amp;1,feest,3,0)&amp;IF(ISERROR(VLOOKUP(M7&amp;2,feest,3,0)),"",CHAR(10)&amp;VLOOKUP(M7&amp;2,feest,3,0)&amp;IF(ISERROR(VLOOKUP(M7&amp;3,feest,3,0)),"",CHAR(10)&amp;VLOOKUP(M7&amp;3,feest,3,0)&amp;IF(ISERROR(VLOOKUP(M7&amp;4,feest,3,0)),"",CHAR(10)&amp;VLOOKUP(M7&amp;4,feest,3,0)))))</f>
        <v/>
      </c>
      <c r="O7" s="12" t="e">
        <f>IF(M13="","",IF(MONTH(M13+1)=MONTH(M13),M13+1,""))</f>
        <v>#N/A</v>
      </c>
      <c r="P7" s="33" t="str">
        <f ca="1">IF(ISERROR(VLOOKUP(O7,feest,2,0)),"",VLOOKUP(O7,feest,2,0)&amp;IF(ISERROR(VLOOKUP(O7,feest2,2,0)),"",CHAR(10)&amp;VLOOKUP(O7,feest2,2,0)&amp;IF(ISERROR(VLOOKUP(O7,feest3,2,0)),"",CHAR(10)&amp;VLOOKUP(O7,feest3,2,0)&amp;IF(ISERROR(VLOOKUP(O7,feest4,2,0)),"",CHAR(10)&amp;VLOOKUP(O7,feest4,2,0)))))</f>
        <v/>
      </c>
      <c r="Q7" s="5"/>
      <c r="AA7" s="1">
        <f t="shared" si="0"/>
        <v>43617</v>
      </c>
      <c r="AB7" s="17">
        <v>6</v>
      </c>
    </row>
    <row r="8" spans="2:28" ht="63" customHeight="1" x14ac:dyDescent="0.2">
      <c r="C8" s="5"/>
      <c r="D8" s="15" t="s">
        <v>2</v>
      </c>
      <c r="E8" s="12" t="e">
        <f>IF(WEEKDAY(D5,2)=2,D5,IF(E7&lt;&gt;"",E7+1,""))</f>
        <v>#N/A</v>
      </c>
      <c r="F8" s="10" t="str">
        <f t="shared" ca="1" si="1"/>
        <v/>
      </c>
      <c r="G8" s="12" t="e">
        <f t="shared" ref="G8:K13" si="6">G7+1</f>
        <v>#N/A</v>
      </c>
      <c r="H8" s="10" t="str">
        <f t="shared" ca="1" si="2"/>
        <v/>
      </c>
      <c r="I8" s="12" t="e">
        <f t="shared" si="6"/>
        <v>#N/A</v>
      </c>
      <c r="J8" s="10" t="str">
        <f t="shared" ca="1" si="3"/>
        <v/>
      </c>
      <c r="K8" s="12" t="e">
        <f t="shared" si="6"/>
        <v>#N/A</v>
      </c>
      <c r="L8" s="10" t="str">
        <f t="shared" ca="1" si="4"/>
        <v/>
      </c>
      <c r="M8" s="12" t="e">
        <f t="shared" ref="M8:O13" si="7">IF(M7="","",IF(MONTH(M7+1)=MONTH(M7),M7+1,""))</f>
        <v>#N/A</v>
      </c>
      <c r="N8" s="10" t="str">
        <f t="shared" ca="1" si="5"/>
        <v/>
      </c>
      <c r="O8" s="12" t="e">
        <f t="shared" si="7"/>
        <v>#N/A</v>
      </c>
      <c r="P8" s="33" t="str">
        <f t="shared" ref="P8:P13" ca="1" si="8">IF(ISERROR(VLOOKUP(O8,feest,2,0)),"",VLOOKUP(O8,feest,2,0)&amp;IF(ISERROR(VLOOKUP(O8,feest2,2,0)),"",CHAR(10)&amp;VLOOKUP(O8,feest2,2,0)&amp;IF(ISERROR(VLOOKUP(O8,feest3,2,0)),"",CHAR(10)&amp;VLOOKUP(O8,feest3,2,0)&amp;IF(ISERROR(VLOOKUP(O8,feest4,2,0)),"",CHAR(10)&amp;VLOOKUP(O8,feest4,2,0)))))</f>
        <v/>
      </c>
      <c r="Q8" s="5"/>
      <c r="AA8" s="1">
        <f t="shared" si="0"/>
        <v>43647</v>
      </c>
      <c r="AB8" s="17">
        <v>7</v>
      </c>
    </row>
    <row r="9" spans="2:28" ht="63" customHeight="1" x14ac:dyDescent="0.2">
      <c r="C9" s="5"/>
      <c r="D9" s="15" t="s">
        <v>3</v>
      </c>
      <c r="E9" s="12" t="e">
        <f>IF(WEEKDAY(D5,2)=3,D5,IF(E8&lt;&gt;"",E8+1,""))</f>
        <v>#N/A</v>
      </c>
      <c r="F9" s="10" t="str">
        <f t="shared" ca="1" si="1"/>
        <v/>
      </c>
      <c r="G9" s="12" t="e">
        <f t="shared" si="6"/>
        <v>#N/A</v>
      </c>
      <c r="H9" s="10" t="str">
        <f t="shared" ca="1" si="2"/>
        <v/>
      </c>
      <c r="I9" s="12" t="e">
        <f t="shared" si="6"/>
        <v>#N/A</v>
      </c>
      <c r="J9" s="10" t="str">
        <f t="shared" ca="1" si="3"/>
        <v/>
      </c>
      <c r="K9" s="12" t="e">
        <f t="shared" si="6"/>
        <v>#N/A</v>
      </c>
      <c r="L9" s="10" t="str">
        <f t="shared" ca="1" si="4"/>
        <v/>
      </c>
      <c r="M9" s="12" t="e">
        <f t="shared" si="7"/>
        <v>#N/A</v>
      </c>
      <c r="N9" s="10" t="str">
        <f t="shared" ca="1" si="5"/>
        <v/>
      </c>
      <c r="O9" s="12" t="e">
        <f t="shared" si="7"/>
        <v>#N/A</v>
      </c>
      <c r="P9" s="33" t="str">
        <f t="shared" ca="1" si="8"/>
        <v/>
      </c>
      <c r="Q9" s="5"/>
      <c r="T9" s="8"/>
      <c r="AA9" s="1">
        <f t="shared" si="0"/>
        <v>43678</v>
      </c>
      <c r="AB9" s="17">
        <v>8</v>
      </c>
    </row>
    <row r="10" spans="2:28" ht="63" customHeight="1" x14ac:dyDescent="0.2">
      <c r="C10" s="5"/>
      <c r="D10" s="15" t="s">
        <v>4</v>
      </c>
      <c r="E10" s="12" t="e">
        <f>IF(WEEKDAY(D5,2)=4,D5,IF(E9&lt;&gt;"",E9+1,""))</f>
        <v>#N/A</v>
      </c>
      <c r="F10" s="10" t="str">
        <f t="shared" ca="1" si="1"/>
        <v/>
      </c>
      <c r="G10" s="12" t="e">
        <f t="shared" si="6"/>
        <v>#N/A</v>
      </c>
      <c r="H10" s="10" t="str">
        <f t="shared" ca="1" si="2"/>
        <v/>
      </c>
      <c r="I10" s="12" t="e">
        <f t="shared" si="6"/>
        <v>#N/A</v>
      </c>
      <c r="J10" s="10" t="str">
        <f t="shared" ca="1" si="3"/>
        <v/>
      </c>
      <c r="K10" s="12" t="e">
        <f t="shared" si="6"/>
        <v>#N/A</v>
      </c>
      <c r="L10" s="10" t="str">
        <f t="shared" ca="1" si="4"/>
        <v/>
      </c>
      <c r="M10" s="12" t="e">
        <f t="shared" si="7"/>
        <v>#N/A</v>
      </c>
      <c r="N10" s="10" t="str">
        <f t="shared" ca="1" si="5"/>
        <v/>
      </c>
      <c r="O10" s="12" t="e">
        <f t="shared" si="7"/>
        <v>#N/A</v>
      </c>
      <c r="P10" s="33" t="str">
        <f t="shared" ca="1" si="8"/>
        <v/>
      </c>
      <c r="Q10" s="5"/>
      <c r="AA10" s="1">
        <f t="shared" si="0"/>
        <v>43709</v>
      </c>
      <c r="AB10" s="17">
        <v>9</v>
      </c>
    </row>
    <row r="11" spans="2:28" ht="63" customHeight="1" x14ac:dyDescent="0.2">
      <c r="C11" s="5"/>
      <c r="D11" s="15" t="s">
        <v>5</v>
      </c>
      <c r="E11" s="12" t="e">
        <f>IF(WEEKDAY(D5,2)=5,D5,IF(E10&lt;&gt;"",E10+1,""))</f>
        <v>#N/A</v>
      </c>
      <c r="F11" s="10" t="str">
        <f t="shared" ca="1" si="1"/>
        <v/>
      </c>
      <c r="G11" s="12" t="e">
        <f t="shared" si="6"/>
        <v>#N/A</v>
      </c>
      <c r="H11" s="10" t="str">
        <f t="shared" ca="1" si="2"/>
        <v/>
      </c>
      <c r="I11" s="12" t="e">
        <f t="shared" si="6"/>
        <v>#N/A</v>
      </c>
      <c r="J11" s="10" t="str">
        <f t="shared" ca="1" si="3"/>
        <v/>
      </c>
      <c r="K11" s="12" t="e">
        <f t="shared" si="6"/>
        <v>#N/A</v>
      </c>
      <c r="L11" s="10" t="str">
        <f t="shared" ca="1" si="4"/>
        <v/>
      </c>
      <c r="M11" s="12" t="e">
        <f t="shared" si="7"/>
        <v>#N/A</v>
      </c>
      <c r="N11" s="10" t="str">
        <f t="shared" ca="1" si="5"/>
        <v/>
      </c>
      <c r="O11" s="12" t="e">
        <f t="shared" si="7"/>
        <v>#N/A</v>
      </c>
      <c r="P11" s="33" t="str">
        <f t="shared" ca="1" si="8"/>
        <v/>
      </c>
      <c r="Q11" s="5"/>
      <c r="AA11" s="1">
        <f t="shared" si="0"/>
        <v>43739</v>
      </c>
      <c r="AB11" s="17">
        <v>10</v>
      </c>
    </row>
    <row r="12" spans="2:28" ht="63" customHeight="1" x14ac:dyDescent="0.2">
      <c r="C12" s="5"/>
      <c r="D12" s="15" t="s">
        <v>6</v>
      </c>
      <c r="E12" s="12" t="e">
        <f>IF(WEEKDAY(D5,2)=6,D5,IF(E11&lt;&gt;"",E11+1,""))</f>
        <v>#N/A</v>
      </c>
      <c r="F12" s="10" t="str">
        <f t="shared" ca="1" si="1"/>
        <v/>
      </c>
      <c r="G12" s="12" t="e">
        <f t="shared" si="6"/>
        <v>#N/A</v>
      </c>
      <c r="H12" s="10" t="str">
        <f t="shared" ca="1" si="2"/>
        <v/>
      </c>
      <c r="I12" s="12" t="e">
        <f t="shared" si="6"/>
        <v>#N/A</v>
      </c>
      <c r="J12" s="10" t="str">
        <f t="shared" ca="1" si="3"/>
        <v/>
      </c>
      <c r="K12" s="12" t="e">
        <f t="shared" si="6"/>
        <v>#N/A</v>
      </c>
      <c r="L12" s="10" t="str">
        <f t="shared" ca="1" si="4"/>
        <v/>
      </c>
      <c r="M12" s="12" t="e">
        <f t="shared" si="7"/>
        <v>#N/A</v>
      </c>
      <c r="N12" s="10" t="str">
        <f t="shared" ca="1" si="5"/>
        <v/>
      </c>
      <c r="O12" s="12" t="e">
        <f t="shared" si="7"/>
        <v>#N/A</v>
      </c>
      <c r="P12" s="33" t="str">
        <f t="shared" ca="1" si="8"/>
        <v/>
      </c>
      <c r="Q12" s="5"/>
      <c r="AA12" s="1">
        <f t="shared" si="0"/>
        <v>43770</v>
      </c>
      <c r="AB12" s="17">
        <v>11</v>
      </c>
    </row>
    <row r="13" spans="2:28" ht="63" customHeight="1" thickBot="1" x14ac:dyDescent="0.25">
      <c r="C13" s="5"/>
      <c r="D13" s="16" t="s">
        <v>1</v>
      </c>
      <c r="E13" s="13" t="e">
        <f>IF(WEEKDAY(D5,2)=7,D5,IF(E12&lt;&gt;"",E12+1,""))</f>
        <v>#N/A</v>
      </c>
      <c r="F13" s="11" t="str">
        <f t="shared" ca="1" si="1"/>
        <v/>
      </c>
      <c r="G13" s="13" t="e">
        <f t="shared" si="6"/>
        <v>#N/A</v>
      </c>
      <c r="H13" s="11" t="str">
        <f t="shared" ca="1" si="2"/>
        <v/>
      </c>
      <c r="I13" s="13" t="e">
        <f t="shared" si="6"/>
        <v>#N/A</v>
      </c>
      <c r="J13" s="11" t="str">
        <f t="shared" ca="1" si="3"/>
        <v/>
      </c>
      <c r="K13" s="13" t="e">
        <f t="shared" si="6"/>
        <v>#N/A</v>
      </c>
      <c r="L13" s="11" t="str">
        <f t="shared" ca="1" si="4"/>
        <v/>
      </c>
      <c r="M13" s="13" t="e">
        <f t="shared" si="7"/>
        <v>#N/A</v>
      </c>
      <c r="N13" s="11" t="str">
        <f t="shared" ca="1" si="5"/>
        <v/>
      </c>
      <c r="O13" s="13" t="e">
        <f t="shared" si="7"/>
        <v>#N/A</v>
      </c>
      <c r="P13" s="34" t="str">
        <f t="shared" ca="1" si="8"/>
        <v/>
      </c>
      <c r="Q13" s="5"/>
      <c r="AA13" s="1">
        <f t="shared" si="0"/>
        <v>43800</v>
      </c>
      <c r="AB13" s="17">
        <v>12</v>
      </c>
    </row>
    <row r="14" spans="2:28" ht="34.5" customHeight="1" thickTop="1" x14ac:dyDescent="0.2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</sheetData>
  <mergeCells count="9">
    <mergeCell ref="H2:I2"/>
    <mergeCell ref="E2:F2"/>
    <mergeCell ref="D5:P5"/>
    <mergeCell ref="E6:F6"/>
    <mergeCell ref="G6:H6"/>
    <mergeCell ref="I6:J6"/>
    <mergeCell ref="K6:L6"/>
    <mergeCell ref="M6:N6"/>
    <mergeCell ref="O6:P6"/>
  </mergeCells>
  <phoneticPr fontId="2" type="noConversion"/>
  <conditionalFormatting sqref="D4:P4 Q4:Q14 C4:C14 D14:P14">
    <cfRule type="expression" dxfId="9" priority="1" stopIfTrue="1">
      <formula>AND(ISBLANK(maand),ISBLANK($H$2))</formula>
    </cfRule>
  </conditionalFormatting>
  <conditionalFormatting sqref="G2:I2 B2:D2">
    <cfRule type="expression" dxfId="8" priority="2" stopIfTrue="1">
      <formula>AND(NOT(ISBLANK(maand)),VLOOKUP($H$2,maanden,2,0)&lt;&gt;maand)</formula>
    </cfRule>
  </conditionalFormatting>
  <conditionalFormatting sqref="D5:P6 D7:D13">
    <cfRule type="expression" dxfId="7" priority="3" stopIfTrue="1">
      <formula>OR(ISBLANK(jaar),AND(ISBLANK(maand),ISBLANK($H$2)))</formula>
    </cfRule>
  </conditionalFormatting>
  <conditionalFormatting sqref="F7:F13 H7:H13 J7:J13 L7:L13 N7:N13 P7:P13">
    <cfRule type="expression" dxfId="6" priority="4" stopIfTrue="1">
      <formula>OR(ISBLANK(jaar),AND(ISBLANK(maand),ISBLANK($H$2)))</formula>
    </cfRule>
    <cfRule type="expression" dxfId="5" priority="5" stopIfTrue="1">
      <formula>NOT(ISERROR(VLOOKUP(E7&amp;1,feest,1,FALSE)))</formula>
    </cfRule>
    <cfRule type="expression" dxfId="4" priority="6" stopIfTrue="1">
      <formula>E7=TODAY()</formula>
    </cfRule>
  </conditionalFormatting>
  <conditionalFormatting sqref="E7:E13 G7:G13 I7:I13 K7:K13 M7:M13 O7:O13">
    <cfRule type="expression" dxfId="3" priority="7" stopIfTrue="1">
      <formula>OR(ISBLANK(jaar),AND(ISBLANK(maand),ISBLANK($H$2)))</formula>
    </cfRule>
    <cfRule type="expression" dxfId="2" priority="8" stopIfTrue="1">
      <formula>NOT(ISERROR(VLOOKUP(E7&amp;1,feest,1,FALSE)))</formula>
    </cfRule>
    <cfRule type="cellIs" dxfId="1" priority="9" stopIfTrue="1" operator="equal">
      <formula>TODAY()</formula>
    </cfRule>
  </conditionalFormatting>
  <dataValidations count="2">
    <dataValidation type="list" allowBlank="1" showInputMessage="1" showErrorMessage="1" errorTitle="Maak een keuze" error="In een jaar zitten niet meer dan twaalf maanden, dus voer een getal in tussen één en twaalf of maak een keuze uit een lijst" sqref="D2">
      <formula1>OFFSET($AB$2,0,0+H2,COUNT(maandnummers),1)</formula1>
    </dataValidation>
    <dataValidation type="list" allowBlank="1" showInputMessage="1" showErrorMessage="1" sqref="H2:I2">
      <formula1>OFFSET($AA$2,0,0+D2,COUNT(maandnummers),1)</formula1>
    </dataValidation>
  </dataValidations>
  <pageMargins left="0.75" right="0.75" top="1" bottom="1" header="0.5" footer="0.5"/>
  <pageSetup paperSize="9" scale="78" orientation="landscape" horizontalDpi="4294967292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0" r:id="rId4" name="Button 18">
              <controlPr defaultSize="0" print="0" autoFill="0" autoPict="0" macro="[0]!maand_weg">
                <anchor moveWithCells="1" sizeWithCells="1">
                  <from>
                    <xdr:col>9</xdr:col>
                    <xdr:colOff>190500</xdr:colOff>
                    <xdr:row>1</xdr:row>
                    <xdr:rowOff>19050</xdr:rowOff>
                  </from>
                  <to>
                    <xdr:col>11</xdr:col>
                    <xdr:colOff>200025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3"/>
  <dimension ref="A1:N600"/>
  <sheetViews>
    <sheetView workbookViewId="0">
      <selection activeCell="H15" sqref="H15"/>
    </sheetView>
  </sheetViews>
  <sheetFormatPr defaultRowHeight="12.75" x14ac:dyDescent="0.2"/>
  <cols>
    <col min="1" max="1" width="5" bestFit="1" customWidth="1"/>
    <col min="2" max="2" width="5" customWidth="1"/>
    <col min="3" max="3" width="2.7109375" style="38" customWidth="1"/>
    <col min="4" max="4" width="29.7109375" bestFit="1" customWidth="1"/>
    <col min="5" max="5" width="21" bestFit="1" customWidth="1"/>
    <col min="6" max="6" width="3" bestFit="1" customWidth="1"/>
    <col min="7" max="7" width="1.28515625" style="39" customWidth="1"/>
    <col min="8" max="8" width="25.85546875" customWidth="1"/>
    <col min="9" max="9" width="9.7109375" bestFit="1" customWidth="1"/>
    <col min="10" max="10" width="1.7109375" customWidth="1"/>
    <col min="11" max="11" width="25.85546875" customWidth="1"/>
    <col min="12" max="12" width="11.5703125" bestFit="1" customWidth="1"/>
    <col min="13" max="13" width="1.5703125" customWidth="1"/>
    <col min="14" max="14" width="25.85546875" customWidth="1"/>
    <col min="16" max="16" width="1.5703125" customWidth="1"/>
  </cols>
  <sheetData>
    <row r="1" spans="1:14" x14ac:dyDescent="0.2">
      <c r="A1">
        <f>1900+ROW()</f>
        <v>1901</v>
      </c>
      <c r="C1" s="37" t="str">
        <f>IF(ISBLANK(D1),"",D1&amp;COUNTIF($D$1:$D1,D1))</f>
        <v>434661</v>
      </c>
      <c r="D1" s="2">
        <f>IF(LEN(jaar)&lt;&gt;4,"",DATE(jaar,1,1))</f>
        <v>43466</v>
      </c>
      <c r="E1" s="3" t="str">
        <f>IF(LEN(jaar)&lt;&gt;4,"","Nieuwjaar")</f>
        <v>Nieuwjaar</v>
      </c>
      <c r="F1">
        <f>IF(ISBLANK(E1),"",LEN(E1))</f>
        <v>9</v>
      </c>
      <c r="G1" s="39" t="str">
        <f>IF(COUNTIF(D$1:D1,D1)&gt;4,"Teveel vermeldingen voor deze datum","")</f>
        <v/>
      </c>
      <c r="H1" s="2"/>
      <c r="K1" s="2"/>
      <c r="N1" s="2"/>
    </row>
    <row r="2" spans="1:14" x14ac:dyDescent="0.2">
      <c r="A2">
        <f t="shared" ref="A2:A65" si="0">1900+ROW()</f>
        <v>1902</v>
      </c>
      <c r="C2" s="37" t="str">
        <f>IF(ISBLANK(D2),"",D2&amp;COUNTIF($D$1:$D2,D2))</f>
        <v>435371</v>
      </c>
      <c r="D2" s="2">
        <f>IF(LEN(jaar)&lt;&gt;4,"",DATE(jaar,3,1+(2-(4&gt;=WEEKDAY(DATE(jaar,3,1))))*7+(4-WEEKDAY(DATE(jaar,3,1)))))</f>
        <v>43537</v>
      </c>
      <c r="E2" s="3" t="str">
        <f>IF(LEN(jaar)&lt;&gt;4,"","Biddag gewas")</f>
        <v>Biddag gewas</v>
      </c>
      <c r="F2">
        <f t="shared" ref="F2:F65" si="1">IF(ISBLANK(E2),"",LEN(E2))</f>
        <v>12</v>
      </c>
      <c r="G2" s="39" t="str">
        <f>IF(COUNTIF(D$1:D2,D2)&gt;4,"Teveel vermeldingen voor deze datum","")</f>
        <v/>
      </c>
      <c r="H2" s="2"/>
      <c r="K2" s="2"/>
      <c r="N2" s="2"/>
    </row>
    <row r="3" spans="1:14" x14ac:dyDescent="0.2">
      <c r="A3">
        <f t="shared" si="0"/>
        <v>1903</v>
      </c>
      <c r="C3" s="37" t="str">
        <f>IF(ISBLANK(D3),"",D3&amp;COUNTIF($D$1:$D3,D3))</f>
        <v>435741</v>
      </c>
      <c r="D3" s="2">
        <f>IF(LEN(jaar)&lt;&gt;4,"",FLOOR(DAY(MINUTE(jaar/38)/2+56)&amp;"/5/"&amp;jaar,7)-36)</f>
        <v>43574</v>
      </c>
      <c r="E3" s="3" t="str">
        <f>IF(LEN(jaar)&lt;&gt;4,"","Goede vrijdag")</f>
        <v>Goede vrijdag</v>
      </c>
      <c r="F3">
        <f t="shared" si="1"/>
        <v>13</v>
      </c>
      <c r="G3" s="39" t="str">
        <f>IF(COUNTIF(D$1:D3,D3)&gt;4,"Teveel vermeldingen voor deze datum","")</f>
        <v/>
      </c>
      <c r="H3" s="2"/>
      <c r="K3" s="2"/>
      <c r="N3" s="2"/>
    </row>
    <row r="4" spans="1:14" x14ac:dyDescent="0.2">
      <c r="A4">
        <f t="shared" si="0"/>
        <v>1904</v>
      </c>
      <c r="C4" s="37" t="str">
        <f>IF(ISBLANK(D4),"",D4&amp;COUNTIF($D$1:$D4,D4))</f>
        <v>435761</v>
      </c>
      <c r="D4" s="2">
        <f>IF(LEN(jaar)&lt;&gt;4,"",FLOOR(DAY(MINUTE(jaar/38)/2+56)&amp;"/5/"&amp;jaar,7)-34)</f>
        <v>43576</v>
      </c>
      <c r="E4" s="3" t="str">
        <f>IF(LEN(jaar)&lt;&gt;4,"","Pasen")</f>
        <v>Pasen</v>
      </c>
      <c r="F4">
        <f t="shared" si="1"/>
        <v>5</v>
      </c>
      <c r="G4" s="39" t="str">
        <f>IF(COUNTIF(D$1:D4,D4)&gt;4,"Teveel vermeldingen voor deze datum","")</f>
        <v/>
      </c>
      <c r="H4" s="2"/>
      <c r="K4" s="2"/>
      <c r="N4" s="2"/>
    </row>
    <row r="5" spans="1:14" x14ac:dyDescent="0.2">
      <c r="A5">
        <f t="shared" si="0"/>
        <v>1905</v>
      </c>
      <c r="C5" s="37" t="str">
        <f>IF(ISBLANK(D5),"",D5&amp;COUNTIF($D$1:$D5,D5))</f>
        <v>435771</v>
      </c>
      <c r="D5" s="2">
        <f>IF(LEN(jaar)&lt;&gt;4,"",FLOOR(DAY(MINUTE(jaar/38)/2+56)&amp;"/5/"&amp;jaar,7)-33)</f>
        <v>43577</v>
      </c>
      <c r="E5" s="3" t="str">
        <f>IF(LEN(jaar)&lt;&gt;4,"","Pasen")</f>
        <v>Pasen</v>
      </c>
      <c r="F5">
        <f t="shared" si="1"/>
        <v>5</v>
      </c>
      <c r="G5" s="39" t="str">
        <f>IF(COUNTIF(D$1:D5,D5)&gt;4,"Teveel vermeldingen voor deze datum","")</f>
        <v/>
      </c>
      <c r="H5" s="2"/>
      <c r="K5" s="2"/>
      <c r="N5" s="2"/>
    </row>
    <row r="6" spans="1:14" x14ac:dyDescent="0.2">
      <c r="A6">
        <f t="shared" si="0"/>
        <v>1906</v>
      </c>
      <c r="C6" s="37" t="str">
        <f>IF(ISBLANK(D6),"",D6&amp;COUNTIF($D$1:$D6,D6))</f>
        <v>435851</v>
      </c>
      <c r="D6" s="2">
        <f>IF(LEN(jaar)&lt;&gt;4,"",DATE(jaar,4,30))</f>
        <v>43585</v>
      </c>
      <c r="E6" s="3" t="str">
        <f>IF(LEN(jaar)&lt;&gt;4,"","Koninginne-dag")</f>
        <v>Koninginne-dag</v>
      </c>
      <c r="F6">
        <f t="shared" si="1"/>
        <v>14</v>
      </c>
      <c r="G6" s="39" t="str">
        <f>IF(COUNTIF(D$1:D6,D6)&gt;4,"Teveel vermeldingen voor deze datum","")</f>
        <v/>
      </c>
      <c r="H6" s="2"/>
      <c r="K6" s="2"/>
      <c r="N6" s="2"/>
    </row>
    <row r="7" spans="1:14" x14ac:dyDescent="0.2">
      <c r="A7">
        <f t="shared" si="0"/>
        <v>1907</v>
      </c>
      <c r="C7" s="37" t="str">
        <f>IF(ISBLANK(D7),"",D7&amp;COUNTIF($D$1:$D7,D7))</f>
        <v>435891</v>
      </c>
      <c r="D7" s="2">
        <f>IF(LEN(jaar)&lt;&gt;4,"",DATE(jaar,5,4))</f>
        <v>43589</v>
      </c>
      <c r="E7" s="3" t="str">
        <f>IF(LEN(jaar)&lt;&gt;4,"","Doden-herdenking")</f>
        <v>Doden-herdenking</v>
      </c>
      <c r="F7">
        <f t="shared" si="1"/>
        <v>16</v>
      </c>
      <c r="G7" s="39" t="str">
        <f>IF(COUNTIF(D$1:D7,D7)&gt;4,"Teveel vermeldingen voor deze datum","")</f>
        <v/>
      </c>
      <c r="H7" s="2"/>
      <c r="K7" s="2"/>
      <c r="N7" s="2"/>
    </row>
    <row r="8" spans="1:14" x14ac:dyDescent="0.2">
      <c r="A8">
        <f t="shared" si="0"/>
        <v>1908</v>
      </c>
      <c r="C8" s="37" t="str">
        <f>IF(ISBLANK(D8),"",D8&amp;COUNTIF($D$1:$D8,D8))</f>
        <v>435901</v>
      </c>
      <c r="D8" s="2">
        <f>IF(LEN(jaar)&lt;&gt;4,"",DATE(jaar,5,5))</f>
        <v>43590</v>
      </c>
      <c r="E8" s="3" t="str">
        <f>IF(LEN(jaar)&lt;&gt;4,"",IF(MOD(RIGHT(jaar,2),5)=0,"Bevrijdings-dag (vrij)","Bevrijdings-dag"))</f>
        <v>Bevrijdings-dag</v>
      </c>
      <c r="F8">
        <f t="shared" si="1"/>
        <v>15</v>
      </c>
      <c r="G8" s="39" t="str">
        <f>IF(COUNTIF(D$1:D8,D8)&gt;4,"Teveel vermeldingen voor deze datum","")</f>
        <v/>
      </c>
      <c r="H8" s="2"/>
      <c r="K8" s="2"/>
      <c r="N8" s="2"/>
    </row>
    <row r="9" spans="1:14" x14ac:dyDescent="0.2">
      <c r="A9">
        <f t="shared" si="0"/>
        <v>1909</v>
      </c>
      <c r="C9" s="37" t="str">
        <f>IF(ISBLANK(D9),"",D9&amp;COUNTIF($D$1:$D9,D9))</f>
        <v>436151</v>
      </c>
      <c r="D9" s="2">
        <f>IF(LEN(jaar)&lt;&gt;4,"",FLOOR(DAY(MINUTE(jaar/38)/2+56)&amp;"/5/"&amp;jaar,7)+5)</f>
        <v>43615</v>
      </c>
      <c r="E9" s="3" t="str">
        <f>IF(LEN(jaar)&lt;&gt;4,"","Hemel-vaart")</f>
        <v>Hemel-vaart</v>
      </c>
      <c r="F9">
        <f t="shared" si="1"/>
        <v>11</v>
      </c>
      <c r="G9" s="39" t="str">
        <f>IF(COUNTIF(D$1:D9,D9)&gt;4,"Teveel vermeldingen voor deze datum","")</f>
        <v/>
      </c>
      <c r="H9" s="2"/>
      <c r="K9" s="2"/>
      <c r="N9" s="2"/>
    </row>
    <row r="10" spans="1:14" x14ac:dyDescent="0.2">
      <c r="A10">
        <f t="shared" si="0"/>
        <v>1910</v>
      </c>
      <c r="C10" s="37" t="str">
        <f>IF(ISBLANK(D10),"",D10&amp;COUNTIF($D$1:$D10,D10))</f>
        <v>436251</v>
      </c>
      <c r="D10" s="2">
        <f>IF(LEN(jaar)&lt;&gt;4,"",FLOOR(DAY(MINUTE(jaar/38)/2+56)&amp;"/5/"&amp;jaar,7)+15)</f>
        <v>43625</v>
      </c>
      <c r="E10" s="3" t="str">
        <f>IF(LEN(jaar)&lt;&gt;4,"","Pinksteren")</f>
        <v>Pinksteren</v>
      </c>
      <c r="F10">
        <f t="shared" si="1"/>
        <v>10</v>
      </c>
      <c r="G10" s="39" t="str">
        <f>IF(COUNTIF(D$1:D10,D10)&gt;4,"Teveel vermeldingen voor deze datum","")</f>
        <v/>
      </c>
      <c r="H10" s="2"/>
      <c r="K10" s="2"/>
      <c r="N10" s="2"/>
    </row>
    <row r="11" spans="1:14" x14ac:dyDescent="0.2">
      <c r="A11">
        <f t="shared" si="0"/>
        <v>1911</v>
      </c>
      <c r="C11" s="37" t="str">
        <f>IF(ISBLANK(D11),"",D11&amp;COUNTIF($D$1:$D11,D11))</f>
        <v>436261</v>
      </c>
      <c r="D11" s="2">
        <f>IF(LEN(jaar)&lt;&gt;4,"",FLOOR(DAY(MINUTE(jaar/38)/2+56)&amp;"/5/"&amp;jaar,7)+16)</f>
        <v>43626</v>
      </c>
      <c r="E11" s="3" t="str">
        <f>IF(LEN(jaar)&lt;&gt;4,"","Pinksteren")</f>
        <v>Pinksteren</v>
      </c>
      <c r="F11">
        <f t="shared" si="1"/>
        <v>10</v>
      </c>
      <c r="G11" s="39" t="str">
        <f>IF(COUNTIF(D$1:D11,D11)&gt;4,"Teveel vermeldingen voor deze datum","")</f>
        <v/>
      </c>
      <c r="H11" s="2"/>
      <c r="K11" s="2"/>
      <c r="N11" s="2"/>
    </row>
    <row r="12" spans="1:14" x14ac:dyDescent="0.2">
      <c r="A12">
        <f t="shared" si="0"/>
        <v>1912</v>
      </c>
      <c r="C12" s="37" t="str">
        <f>IF(ISBLANK(D12),"",D12&amp;COUNTIF($D$1:$D12,D12))</f>
        <v>437421</v>
      </c>
      <c r="D12" s="2">
        <f>IF(LEN(jaar)&lt;&gt;4,"",DATE(jaar,10,4))</f>
        <v>43742</v>
      </c>
      <c r="E12" s="3" t="s">
        <v>9</v>
      </c>
      <c r="F12">
        <f t="shared" si="1"/>
        <v>9</v>
      </c>
      <c r="G12" s="39" t="str">
        <f>IF(COUNTIF(D$1:D12,D12)&gt;4,"Teveel vermeldingen voor deze datum","")</f>
        <v/>
      </c>
      <c r="H12" s="2"/>
      <c r="K12" s="2"/>
      <c r="N12" s="2"/>
    </row>
    <row r="13" spans="1:14" x14ac:dyDescent="0.2">
      <c r="A13">
        <f t="shared" si="0"/>
        <v>1913</v>
      </c>
      <c r="C13" s="37" t="str">
        <f>IF(ISBLANK(D13),"",D13&amp;COUNTIF($D$1:$D13,D13))</f>
        <v>437751</v>
      </c>
      <c r="D13" s="2">
        <f>IF(LEN(jaar)&lt;&gt;4,"",DATE(jaar,11,1+(1-(4&gt;=WEEKDAY(DATE(jaar,11,1))))*7+(4-WEEKDAY(DATE(jaar,11,1)))))</f>
        <v>43775</v>
      </c>
      <c r="E13" s="3" t="str">
        <f>IF(LEN(jaar)&lt;&gt;4,"","Dankdag gewas")</f>
        <v>Dankdag gewas</v>
      </c>
      <c r="F13">
        <f t="shared" si="1"/>
        <v>13</v>
      </c>
      <c r="G13" s="39" t="str">
        <f>IF(COUNTIF(D$1:D13,D13)&gt;4,"Teveel vermeldingen voor deze datum","")</f>
        <v/>
      </c>
      <c r="H13" s="2"/>
      <c r="K13" s="2"/>
      <c r="N13" s="2"/>
    </row>
    <row r="14" spans="1:14" x14ac:dyDescent="0.2">
      <c r="A14">
        <f t="shared" si="0"/>
        <v>1914</v>
      </c>
      <c r="C14" s="37" t="str">
        <f>IF(ISBLANK(D14),"",D14&amp;COUNTIF($D$1:$D14,D14))</f>
        <v>438241</v>
      </c>
      <c r="D14" s="2">
        <f>IF(LEN(jaar)&lt;&gt;4,"",DATE(jaar,12,25))</f>
        <v>43824</v>
      </c>
      <c r="E14" s="3" t="str">
        <f>IF(LEN(jaar)&lt;&gt;4,"","Kerst")</f>
        <v>Kerst</v>
      </c>
      <c r="F14">
        <f t="shared" si="1"/>
        <v>5</v>
      </c>
      <c r="G14" s="39" t="str">
        <f>IF(COUNTIF(D$1:D14,D14)&gt;4,"Teveel vermeldingen voor deze datum","")</f>
        <v/>
      </c>
      <c r="H14" s="2"/>
      <c r="K14" s="2"/>
      <c r="N14" s="2"/>
    </row>
    <row r="15" spans="1:14" x14ac:dyDescent="0.2">
      <c r="A15">
        <f t="shared" si="0"/>
        <v>1915</v>
      </c>
      <c r="C15" s="37" t="str">
        <f>IF(ISBLANK(D15),"",D15&amp;COUNTIF($D$1:$D15,D15))</f>
        <v>438251</v>
      </c>
      <c r="D15" s="2">
        <f>IF(LEN(jaar)&lt;&gt;4,"",DATE(jaar,12,26))</f>
        <v>43825</v>
      </c>
      <c r="E15" s="3" t="str">
        <f>IF(LEN(jaar)&lt;&gt;4,"","Kerst")</f>
        <v>Kerst</v>
      </c>
      <c r="F15">
        <f t="shared" si="1"/>
        <v>5</v>
      </c>
      <c r="G15" s="39" t="str">
        <f>IF(COUNTIF(D$1:D15,D15)&gt;4,"Teveel vermeldingen voor deze datum","")</f>
        <v/>
      </c>
      <c r="H15" s="2"/>
      <c r="K15" s="2"/>
      <c r="N15" s="2"/>
    </row>
    <row r="16" spans="1:14" x14ac:dyDescent="0.2">
      <c r="A16">
        <f t="shared" si="0"/>
        <v>1916</v>
      </c>
      <c r="C16" s="37" t="str">
        <f>IF(ISBLANK(D16),"",D16&amp;COUNTIF($D$1:$D16,D16))</f>
        <v>438301</v>
      </c>
      <c r="D16" s="2">
        <f>IF(LEN(jaar)&lt;&gt;4,"",DATE(jaar,12,31))</f>
        <v>43830</v>
      </c>
      <c r="E16" s="3" t="str">
        <f>IF(LEN(jaar)&lt;&gt;4,"","Oudjaar")</f>
        <v>Oudjaar</v>
      </c>
      <c r="F16">
        <f t="shared" si="1"/>
        <v>7</v>
      </c>
      <c r="G16" s="39" t="str">
        <f>IF(COUNTIF(D$1:D16,D16)&gt;4,"Teveel vermeldingen voor deze datum","")</f>
        <v/>
      </c>
      <c r="H16" s="2"/>
      <c r="K16" s="2"/>
      <c r="N16" s="2"/>
    </row>
    <row r="17" spans="1:14" x14ac:dyDescent="0.2">
      <c r="A17">
        <f t="shared" si="0"/>
        <v>1917</v>
      </c>
      <c r="C17" s="37" t="str">
        <f>IF(ISBLANK(D17),"",D17&amp;COUNTIF($D$1:$D17,D17))</f>
        <v/>
      </c>
      <c r="D17" s="2"/>
      <c r="E17" s="3"/>
      <c r="G17" s="39" t="str">
        <f>IF(COUNTIF(D$1:D17,D17)&gt;4,"Teveel vermeldingen voor deze datum","")</f>
        <v/>
      </c>
      <c r="H17" s="2"/>
      <c r="K17" s="2"/>
      <c r="N17" s="2"/>
    </row>
    <row r="18" spans="1:14" x14ac:dyDescent="0.2">
      <c r="A18">
        <f t="shared" si="0"/>
        <v>1918</v>
      </c>
      <c r="C18" s="37" t="str">
        <f>IF(ISBLANK(D18),"",D18&amp;COUNTIF($D$1:$D18,D18))</f>
        <v/>
      </c>
      <c r="D18" s="2"/>
      <c r="E18" s="3"/>
      <c r="G18" s="39" t="str">
        <f>IF(COUNTIF(D$1:D18,D18)&gt;4,"Teveel vermeldingen voor deze datum","")</f>
        <v/>
      </c>
      <c r="H18" s="2"/>
      <c r="K18" s="2"/>
      <c r="N18" s="2"/>
    </row>
    <row r="19" spans="1:14" x14ac:dyDescent="0.2">
      <c r="A19">
        <f t="shared" si="0"/>
        <v>1919</v>
      </c>
      <c r="C19" s="37" t="str">
        <f>IF(ISBLANK(D19),"",D19&amp;COUNTIF($D$1:$D19,D19))</f>
        <v/>
      </c>
      <c r="D19" s="2"/>
      <c r="E19" s="3"/>
      <c r="G19" s="39" t="str">
        <f>IF(COUNTIF(D$1:D19,D19)&gt;4,"Teveel vermeldingen voor deze datum","")</f>
        <v/>
      </c>
      <c r="H19" s="2"/>
      <c r="K19" s="2"/>
      <c r="N19" s="2"/>
    </row>
    <row r="20" spans="1:14" x14ac:dyDescent="0.2">
      <c r="A20">
        <f t="shared" si="0"/>
        <v>1920</v>
      </c>
      <c r="C20" s="37" t="str">
        <f>IF(ISBLANK(D20),"",D20&amp;COUNTIF($D$1:$D20,D20))</f>
        <v/>
      </c>
      <c r="D20" s="2"/>
      <c r="E20" s="3"/>
      <c r="G20" s="39" t="str">
        <f>IF(COUNTIF(D$1:D20,D20)&gt;4,"Teveel vermeldingen voor deze datum","")</f>
        <v/>
      </c>
      <c r="H20" s="2"/>
      <c r="K20" s="2"/>
      <c r="N20" s="2"/>
    </row>
    <row r="21" spans="1:14" x14ac:dyDescent="0.2">
      <c r="A21">
        <f t="shared" si="0"/>
        <v>1921</v>
      </c>
      <c r="C21" s="37" t="str">
        <f>IF(ISBLANK(D21),"",D21&amp;COUNTIF($D$1:$D21,D21))</f>
        <v/>
      </c>
      <c r="D21" s="2"/>
      <c r="E21" s="3"/>
      <c r="G21" s="39" t="str">
        <f>IF(COUNTIF(D$1:D21,D21)&gt;4,"Teveel vermeldingen voor deze datum","")</f>
        <v/>
      </c>
      <c r="H21" s="2"/>
      <c r="K21" s="2"/>
      <c r="N21" s="2"/>
    </row>
    <row r="22" spans="1:14" x14ac:dyDescent="0.2">
      <c r="A22">
        <f t="shared" si="0"/>
        <v>1922</v>
      </c>
      <c r="C22" s="37" t="str">
        <f>IF(ISBLANK(D22),"",D22&amp;COUNTIF($D$1:$D22,D22))</f>
        <v/>
      </c>
      <c r="D22" s="2"/>
      <c r="E22" s="3"/>
      <c r="G22" s="39" t="str">
        <f>IF(COUNTIF(D$1:D22,D22)&gt;4,"Teveel vermeldingen voor deze datum","")</f>
        <v/>
      </c>
      <c r="H22" s="2"/>
      <c r="K22" s="2"/>
      <c r="N22" s="2"/>
    </row>
    <row r="23" spans="1:14" x14ac:dyDescent="0.2">
      <c r="A23">
        <f t="shared" si="0"/>
        <v>1923</v>
      </c>
      <c r="C23" s="37" t="str">
        <f>IF(ISBLANK(D23),"",D23&amp;COUNTIF($D$1:$D23,D23))</f>
        <v/>
      </c>
      <c r="D23" s="2"/>
      <c r="E23" s="3"/>
      <c r="G23" s="39" t="str">
        <f>IF(COUNTIF(D$1:D23,D23)&gt;4,"Teveel vermeldingen voor deze datum","")</f>
        <v/>
      </c>
      <c r="H23" s="2"/>
      <c r="K23" s="2"/>
      <c r="N23" s="2"/>
    </row>
    <row r="24" spans="1:14" x14ac:dyDescent="0.2">
      <c r="A24">
        <f t="shared" si="0"/>
        <v>1924</v>
      </c>
      <c r="C24" s="37" t="str">
        <f>IF(ISBLANK(D24),"",D24&amp;COUNTIF($D$1:$D24,D24))</f>
        <v/>
      </c>
      <c r="D24" s="2"/>
      <c r="E24" s="3"/>
      <c r="G24" s="39" t="str">
        <f>IF(COUNTIF(D$1:D24,D24)&gt;4,"Teveel vermeldingen voor deze datum","")</f>
        <v/>
      </c>
      <c r="H24" s="2"/>
      <c r="K24" s="2"/>
      <c r="N24" s="2"/>
    </row>
    <row r="25" spans="1:14" x14ac:dyDescent="0.2">
      <c r="A25">
        <f t="shared" si="0"/>
        <v>1925</v>
      </c>
      <c r="C25" s="37" t="str">
        <f>IF(ISBLANK(D25),"",D25&amp;COUNTIF($D$1:$D25,D25))</f>
        <v/>
      </c>
      <c r="D25" s="2"/>
      <c r="E25" s="3"/>
      <c r="G25" s="39" t="str">
        <f>IF(COUNTIF(D$1:D25,D25)&gt;4,"Teveel vermeldingen voor deze datum","")</f>
        <v/>
      </c>
      <c r="H25" s="2"/>
      <c r="K25" s="2"/>
      <c r="N25" s="2"/>
    </row>
    <row r="26" spans="1:14" x14ac:dyDescent="0.2">
      <c r="A26">
        <f t="shared" si="0"/>
        <v>1926</v>
      </c>
      <c r="C26" s="37" t="str">
        <f>IF(ISBLANK(D26),"",D26&amp;COUNTIF($D$1:$D26,D26))</f>
        <v/>
      </c>
      <c r="D26" s="2"/>
      <c r="E26" s="3"/>
      <c r="G26" s="39" t="str">
        <f>IF(COUNTIF(D$1:D26,D26)&gt;4,"Teveel vermeldingen voor deze datum","")</f>
        <v/>
      </c>
      <c r="H26" s="2"/>
      <c r="K26" s="2"/>
      <c r="N26" s="2"/>
    </row>
    <row r="27" spans="1:14" x14ac:dyDescent="0.2">
      <c r="A27">
        <f t="shared" si="0"/>
        <v>1927</v>
      </c>
      <c r="C27" s="37" t="str">
        <f>IF(ISBLANK(D27),"",D27&amp;COUNTIF($D$1:$D27,D27))</f>
        <v/>
      </c>
      <c r="D27" s="36"/>
      <c r="G27" s="39" t="str">
        <f>IF(COUNTIF(D$1:D27,D27)&gt;4,"Teveel vermeldingen voor deze datum","")</f>
        <v/>
      </c>
      <c r="H27" s="2"/>
      <c r="K27" s="2"/>
      <c r="N27" s="2"/>
    </row>
    <row r="28" spans="1:14" x14ac:dyDescent="0.2">
      <c r="A28">
        <f t="shared" si="0"/>
        <v>1928</v>
      </c>
      <c r="C28" s="37" t="str">
        <f>IF(ISBLANK(D28),"",D28&amp;COUNTIF($D$1:$D28,D28))</f>
        <v/>
      </c>
      <c r="F28" t="str">
        <f t="shared" si="1"/>
        <v/>
      </c>
      <c r="G28" s="39" t="str">
        <f>IF(COUNTIF(D$1:D28,D28)&gt;4,"Teveel vermeldingen voor deze datum","")</f>
        <v/>
      </c>
      <c r="H28" s="2"/>
      <c r="K28" s="2"/>
      <c r="N28" s="2"/>
    </row>
    <row r="29" spans="1:14" x14ac:dyDescent="0.2">
      <c r="A29">
        <f t="shared" si="0"/>
        <v>1929</v>
      </c>
      <c r="C29" s="37" t="str">
        <f>IF(ISBLANK(D29),"",D29&amp;COUNTIF($D$1:$D29,D29))</f>
        <v/>
      </c>
      <c r="F29" t="str">
        <f t="shared" si="1"/>
        <v/>
      </c>
      <c r="G29" s="39" t="str">
        <f>IF(COUNTIF(D$1:D29,D29)&gt;4,"Teveel vermeldingen voor deze datum","")</f>
        <v/>
      </c>
      <c r="H29" s="2"/>
      <c r="K29" s="2"/>
      <c r="N29" s="2"/>
    </row>
    <row r="30" spans="1:14" x14ac:dyDescent="0.2">
      <c r="A30">
        <f t="shared" si="0"/>
        <v>1930</v>
      </c>
      <c r="C30" s="37" t="str">
        <f>IF(ISBLANK(D30),"",D30&amp;COUNTIF($D$1:$D30,D30))</f>
        <v/>
      </c>
      <c r="F30" t="str">
        <f t="shared" si="1"/>
        <v/>
      </c>
      <c r="G30" s="39" t="str">
        <f>IF(COUNTIF(D$1:D30,D30)&gt;4,"Teveel vermeldingen voor deze datum","")</f>
        <v/>
      </c>
      <c r="H30" s="2"/>
      <c r="K30" s="2"/>
      <c r="N30" s="2"/>
    </row>
    <row r="31" spans="1:14" x14ac:dyDescent="0.2">
      <c r="A31">
        <f t="shared" si="0"/>
        <v>1931</v>
      </c>
      <c r="C31" s="37" t="str">
        <f>IF(ISBLANK(D31),"",D31&amp;COUNTIF($D$1:$D31,D31))</f>
        <v/>
      </c>
      <c r="F31" t="str">
        <f t="shared" si="1"/>
        <v/>
      </c>
      <c r="G31" s="39" t="str">
        <f>IF(COUNTIF(D$1:D31,D31)&gt;4,"Teveel vermeldingen voor deze datum","")</f>
        <v/>
      </c>
      <c r="H31" s="2"/>
      <c r="K31" s="2"/>
      <c r="N31" s="2"/>
    </row>
    <row r="32" spans="1:14" x14ac:dyDescent="0.2">
      <c r="A32">
        <f t="shared" si="0"/>
        <v>1932</v>
      </c>
      <c r="C32" s="37" t="str">
        <f>IF(ISBLANK(D32),"",D32&amp;COUNTIF($D$1:$D32,D32))</f>
        <v/>
      </c>
      <c r="F32" t="str">
        <f t="shared" si="1"/>
        <v/>
      </c>
      <c r="G32" s="39" t="str">
        <f>IF(COUNTIF(D$1:D32,D32)&gt;4,"Teveel vermeldingen voor deze datum","")</f>
        <v/>
      </c>
      <c r="H32" s="2"/>
      <c r="K32" s="2"/>
    </row>
    <row r="33" spans="1:11" x14ac:dyDescent="0.2">
      <c r="A33">
        <f t="shared" si="0"/>
        <v>1933</v>
      </c>
      <c r="C33" s="37" t="str">
        <f>IF(ISBLANK(D33),"",D33&amp;COUNTIF($D$1:$D33,D33))</f>
        <v/>
      </c>
      <c r="F33" t="str">
        <f t="shared" si="1"/>
        <v/>
      </c>
      <c r="G33" s="39" t="str">
        <f>IF(COUNTIF(D$1:D33,D33)&gt;4,"Teveel vermeldingen voor deze datum","")</f>
        <v/>
      </c>
      <c r="H33" s="2"/>
      <c r="K33" s="2"/>
    </row>
    <row r="34" spans="1:11" x14ac:dyDescent="0.2">
      <c r="A34">
        <f t="shared" si="0"/>
        <v>1934</v>
      </c>
      <c r="C34" s="37" t="str">
        <f>IF(ISBLANK(D34),"",D34&amp;COUNTIF($D$1:$D34,D34))</f>
        <v/>
      </c>
      <c r="F34" t="str">
        <f t="shared" si="1"/>
        <v/>
      </c>
      <c r="G34" s="39" t="str">
        <f>IF(COUNTIF(D$1:D34,D34)&gt;4,"Teveel vermeldingen voor deze datum","")</f>
        <v/>
      </c>
      <c r="H34" s="2"/>
    </row>
    <row r="35" spans="1:11" x14ac:dyDescent="0.2">
      <c r="A35">
        <f t="shared" si="0"/>
        <v>1935</v>
      </c>
      <c r="C35" s="37" t="str">
        <f>IF(ISBLANK(D35),"",D35&amp;COUNTIF($D$1:$D35,D35))</f>
        <v/>
      </c>
      <c r="D35" s="35"/>
      <c r="F35" t="str">
        <f t="shared" si="1"/>
        <v/>
      </c>
      <c r="G35" s="39" t="str">
        <f>IF(COUNTIF(D$1:D35,D35)&gt;4,"Teveel vermeldingen voor deze datum","")</f>
        <v/>
      </c>
      <c r="H35" s="2"/>
    </row>
    <row r="36" spans="1:11" x14ac:dyDescent="0.2">
      <c r="A36">
        <f t="shared" si="0"/>
        <v>1936</v>
      </c>
      <c r="C36" s="37" t="str">
        <f>IF(ISBLANK(D36),"",D36&amp;COUNTIF($D$1:$D36,D36))</f>
        <v/>
      </c>
      <c r="F36" t="str">
        <f t="shared" si="1"/>
        <v/>
      </c>
      <c r="G36" s="39" t="str">
        <f>IF(COUNTIF(D$1:D36,D36)&gt;4,"Teveel vermeldingen voor deze datum","")</f>
        <v/>
      </c>
    </row>
    <row r="37" spans="1:11" x14ac:dyDescent="0.2">
      <c r="A37">
        <f t="shared" si="0"/>
        <v>1937</v>
      </c>
      <c r="C37" s="37" t="str">
        <f>IF(ISBLANK(D37),"",D37&amp;COUNTIF($D$1:$D37,D37))</f>
        <v/>
      </c>
      <c r="F37" t="str">
        <f t="shared" si="1"/>
        <v/>
      </c>
      <c r="G37" s="39" t="str">
        <f>IF(COUNTIF(D$1:D37,D37)&gt;4,"Teveel vermeldingen voor deze datum","")</f>
        <v/>
      </c>
    </row>
    <row r="38" spans="1:11" x14ac:dyDescent="0.2">
      <c r="A38">
        <f t="shared" si="0"/>
        <v>1938</v>
      </c>
      <c r="C38" s="37" t="str">
        <f>IF(ISBLANK(D38),"",D38&amp;COUNTIF($D$1:$D38,D38))</f>
        <v/>
      </c>
      <c r="F38" t="str">
        <f t="shared" si="1"/>
        <v/>
      </c>
      <c r="G38" s="39" t="str">
        <f>IF(COUNTIF(D$1:D38,D38)&gt;4,"Teveel vermeldingen voor deze datum","")</f>
        <v/>
      </c>
    </row>
    <row r="39" spans="1:11" x14ac:dyDescent="0.2">
      <c r="A39">
        <f t="shared" si="0"/>
        <v>1939</v>
      </c>
      <c r="C39" s="37" t="str">
        <f>IF(ISBLANK(D39),"",D39&amp;COUNTIF($D$1:$D39,D39))</f>
        <v/>
      </c>
      <c r="F39" t="str">
        <f t="shared" si="1"/>
        <v/>
      </c>
      <c r="G39" s="39" t="str">
        <f>IF(COUNTIF(D$1:D39,D39)&gt;4,"Teveel vermeldingen voor deze datum","")</f>
        <v/>
      </c>
    </row>
    <row r="40" spans="1:11" x14ac:dyDescent="0.2">
      <c r="A40">
        <f t="shared" si="0"/>
        <v>1940</v>
      </c>
      <c r="C40" s="37" t="str">
        <f>IF(ISBLANK(D40),"",D40&amp;COUNTIF($D$1:$D40,D40))</f>
        <v/>
      </c>
      <c r="F40" t="str">
        <f t="shared" si="1"/>
        <v/>
      </c>
      <c r="G40" s="39" t="str">
        <f>IF(COUNTIF(D$1:D40,D40)&gt;4,"Teveel vermeldingen voor deze datum","")</f>
        <v/>
      </c>
    </row>
    <row r="41" spans="1:11" x14ac:dyDescent="0.2">
      <c r="A41">
        <f t="shared" si="0"/>
        <v>1941</v>
      </c>
      <c r="C41" s="37" t="str">
        <f>IF(ISBLANK(D41),"",D41&amp;COUNTIF($D$1:$D41,D41))</f>
        <v/>
      </c>
      <c r="F41" t="str">
        <f t="shared" si="1"/>
        <v/>
      </c>
      <c r="G41" s="39" t="str">
        <f>IF(COUNTIF(D$1:D41,D41)&gt;4,"Teveel vermeldingen voor deze datum","")</f>
        <v/>
      </c>
    </row>
    <row r="42" spans="1:11" x14ac:dyDescent="0.2">
      <c r="A42">
        <f t="shared" si="0"/>
        <v>1942</v>
      </c>
      <c r="C42" s="37" t="str">
        <f>IF(ISBLANK(D42),"",D42&amp;COUNTIF($D$1:$D42,D42))</f>
        <v/>
      </c>
      <c r="F42" t="str">
        <f t="shared" si="1"/>
        <v/>
      </c>
      <c r="G42" s="39" t="str">
        <f>IF(COUNTIF(D$1:D42,D42)&gt;4,"Teveel vermeldingen voor deze datum","")</f>
        <v/>
      </c>
    </row>
    <row r="43" spans="1:11" x14ac:dyDescent="0.2">
      <c r="A43">
        <f t="shared" si="0"/>
        <v>1943</v>
      </c>
      <c r="C43" s="37" t="str">
        <f>IF(ISBLANK(D43),"",D43&amp;COUNTIF($D$1:$D43,D43))</f>
        <v/>
      </c>
      <c r="F43" t="str">
        <f t="shared" si="1"/>
        <v/>
      </c>
      <c r="G43" s="39" t="str">
        <f>IF(COUNTIF(D$1:D43,D43)&gt;4,"Teveel vermeldingen voor deze datum","")</f>
        <v/>
      </c>
    </row>
    <row r="44" spans="1:11" x14ac:dyDescent="0.2">
      <c r="A44">
        <f t="shared" si="0"/>
        <v>1944</v>
      </c>
      <c r="C44" s="37" t="str">
        <f>IF(ISBLANK(D44),"",D44&amp;COUNTIF($D$1:$D44,D44))</f>
        <v/>
      </c>
      <c r="F44" t="str">
        <f t="shared" si="1"/>
        <v/>
      </c>
      <c r="G44" s="39" t="str">
        <f>IF(COUNTIF(D$1:D44,D44)&gt;4,"Teveel vermeldingen voor deze datum","")</f>
        <v/>
      </c>
    </row>
    <row r="45" spans="1:11" x14ac:dyDescent="0.2">
      <c r="A45">
        <f t="shared" si="0"/>
        <v>1945</v>
      </c>
      <c r="C45" s="37" t="str">
        <f>IF(ISBLANK(D45),"",D45&amp;COUNTIF($D$1:$D45,D45))</f>
        <v/>
      </c>
      <c r="F45" t="str">
        <f t="shared" si="1"/>
        <v/>
      </c>
      <c r="G45" s="39" t="str">
        <f>IF(COUNTIF(D$1:D45,D45)&gt;4,"Teveel vermeldingen voor deze datum","")</f>
        <v/>
      </c>
    </row>
    <row r="46" spans="1:11" x14ac:dyDescent="0.2">
      <c r="A46">
        <f t="shared" si="0"/>
        <v>1946</v>
      </c>
      <c r="C46" s="37" t="str">
        <f>IF(ISBLANK(D46),"",D46&amp;COUNTIF($D$1:$D46,D46))</f>
        <v/>
      </c>
      <c r="F46" t="str">
        <f t="shared" si="1"/>
        <v/>
      </c>
      <c r="G46" s="39" t="str">
        <f>IF(COUNTIF(D$1:D46,D46)&gt;4,"Teveel vermeldingen voor deze datum","")</f>
        <v/>
      </c>
    </row>
    <row r="47" spans="1:11" x14ac:dyDescent="0.2">
      <c r="A47">
        <f t="shared" si="0"/>
        <v>1947</v>
      </c>
      <c r="C47" s="37" t="str">
        <f>IF(ISBLANK(D47),"",D47&amp;COUNTIF($D$1:$D47,D47))</f>
        <v/>
      </c>
      <c r="F47" t="str">
        <f t="shared" si="1"/>
        <v/>
      </c>
      <c r="G47" s="39" t="str">
        <f>IF(COUNTIF(D$1:D47,D47)&gt;4,"Teveel vermeldingen voor deze datum","")</f>
        <v/>
      </c>
    </row>
    <row r="48" spans="1:11" x14ac:dyDescent="0.2">
      <c r="A48">
        <f t="shared" si="0"/>
        <v>1948</v>
      </c>
      <c r="C48" s="37" t="str">
        <f>IF(ISBLANK(D48),"",D48&amp;COUNTIF($D$1:$D48,D48))</f>
        <v/>
      </c>
      <c r="F48" t="str">
        <f t="shared" si="1"/>
        <v/>
      </c>
      <c r="G48" s="39" t="str">
        <f>IF(COUNTIF(D$1:D48,D48)&gt;4,"Teveel vermeldingen voor deze datum","")</f>
        <v/>
      </c>
    </row>
    <row r="49" spans="1:7" x14ac:dyDescent="0.2">
      <c r="A49">
        <f t="shared" si="0"/>
        <v>1949</v>
      </c>
      <c r="C49" s="37" t="str">
        <f>IF(ISBLANK(D49),"",D49&amp;COUNTIF($D$1:$D49,D49))</f>
        <v/>
      </c>
      <c r="F49" t="str">
        <f t="shared" si="1"/>
        <v/>
      </c>
      <c r="G49" s="39" t="str">
        <f>IF(COUNTIF(D$1:D49,D49)&gt;4,"Teveel vermeldingen voor deze datum","")</f>
        <v/>
      </c>
    </row>
    <row r="50" spans="1:7" x14ac:dyDescent="0.2">
      <c r="A50">
        <f t="shared" si="0"/>
        <v>1950</v>
      </c>
      <c r="C50" s="37" t="str">
        <f>IF(ISBLANK(D50),"",D50&amp;COUNTIF($D$1:$D50,D50))</f>
        <v/>
      </c>
      <c r="F50" t="str">
        <f t="shared" si="1"/>
        <v/>
      </c>
      <c r="G50" s="39" t="str">
        <f>IF(COUNTIF(D$1:D50,D50)&gt;4,"Teveel vermeldingen voor deze datum","")</f>
        <v/>
      </c>
    </row>
    <row r="51" spans="1:7" x14ac:dyDescent="0.2">
      <c r="A51">
        <f t="shared" si="0"/>
        <v>1951</v>
      </c>
      <c r="C51" s="37" t="str">
        <f>IF(ISBLANK(D51),"",D51&amp;COUNTIF($D$1:$D51,D51))</f>
        <v/>
      </c>
      <c r="F51" t="str">
        <f t="shared" si="1"/>
        <v/>
      </c>
      <c r="G51" s="39" t="str">
        <f>IF(COUNTIF(D$1:D51,D51)&gt;4,"Teveel vermeldingen voor deze datum","")</f>
        <v/>
      </c>
    </row>
    <row r="52" spans="1:7" x14ac:dyDescent="0.2">
      <c r="A52">
        <f t="shared" si="0"/>
        <v>1952</v>
      </c>
      <c r="C52" s="37" t="str">
        <f>IF(ISBLANK(D52),"",D52&amp;COUNTIF($D$1:$D52,D52))</f>
        <v/>
      </c>
      <c r="F52" t="str">
        <f t="shared" si="1"/>
        <v/>
      </c>
      <c r="G52" s="39" t="str">
        <f>IF(COUNTIF(D$1:D52,D52)&gt;4,"Teveel vermeldingen voor deze datum","")</f>
        <v/>
      </c>
    </row>
    <row r="53" spans="1:7" x14ac:dyDescent="0.2">
      <c r="A53">
        <f t="shared" si="0"/>
        <v>1953</v>
      </c>
      <c r="C53" s="37" t="str">
        <f>IF(ISBLANK(D53),"",D53&amp;COUNTIF($D$1:$D53,D53))</f>
        <v/>
      </c>
      <c r="F53" t="str">
        <f t="shared" si="1"/>
        <v/>
      </c>
      <c r="G53" s="39" t="str">
        <f>IF(COUNTIF(D$1:D53,D53)&gt;4,"Teveel vermeldingen voor deze datum","")</f>
        <v/>
      </c>
    </row>
    <row r="54" spans="1:7" x14ac:dyDescent="0.2">
      <c r="A54">
        <f t="shared" si="0"/>
        <v>1954</v>
      </c>
      <c r="C54" s="37" t="str">
        <f>IF(ISBLANK(D54),"",D54&amp;COUNTIF($D$1:$D54,D54))</f>
        <v/>
      </c>
      <c r="F54" t="str">
        <f t="shared" si="1"/>
        <v/>
      </c>
      <c r="G54" s="39" t="str">
        <f>IF(COUNTIF(D$1:D54,D54)&gt;4,"Teveel vermeldingen voor deze datum","")</f>
        <v/>
      </c>
    </row>
    <row r="55" spans="1:7" x14ac:dyDescent="0.2">
      <c r="A55">
        <f t="shared" si="0"/>
        <v>1955</v>
      </c>
      <c r="C55" s="37" t="str">
        <f>IF(ISBLANK(D55),"",D55&amp;COUNTIF($D$1:$D55,D55))</f>
        <v/>
      </c>
      <c r="F55" t="str">
        <f t="shared" si="1"/>
        <v/>
      </c>
      <c r="G55" s="39" t="str">
        <f>IF(COUNTIF(D$1:D55,D55)&gt;4,"Teveel vermeldingen voor deze datum","")</f>
        <v/>
      </c>
    </row>
    <row r="56" spans="1:7" x14ac:dyDescent="0.2">
      <c r="A56">
        <f t="shared" si="0"/>
        <v>1956</v>
      </c>
      <c r="C56" s="37" t="str">
        <f>IF(ISBLANK(D56),"",D56&amp;COUNTIF($D$1:$D56,D56))</f>
        <v/>
      </c>
      <c r="F56" t="str">
        <f t="shared" si="1"/>
        <v/>
      </c>
      <c r="G56" s="39" t="str">
        <f>IF(COUNTIF(D$1:D56,D56)&gt;4,"Teveel vermeldingen voor deze datum","")</f>
        <v/>
      </c>
    </row>
    <row r="57" spans="1:7" x14ac:dyDescent="0.2">
      <c r="A57">
        <f t="shared" si="0"/>
        <v>1957</v>
      </c>
      <c r="C57" s="37" t="str">
        <f>IF(ISBLANK(D57),"",D57&amp;COUNTIF($D$1:$D57,D57))</f>
        <v/>
      </c>
      <c r="F57" t="str">
        <f t="shared" si="1"/>
        <v/>
      </c>
      <c r="G57" s="39" t="str">
        <f>IF(COUNTIF(D$1:D57,D57)&gt;4,"Teveel vermeldingen voor deze datum","")</f>
        <v/>
      </c>
    </row>
    <row r="58" spans="1:7" x14ac:dyDescent="0.2">
      <c r="A58">
        <f t="shared" si="0"/>
        <v>1958</v>
      </c>
      <c r="C58" s="37" t="str">
        <f>IF(ISBLANK(D58),"",D58&amp;COUNTIF($D$1:$D58,D58))</f>
        <v/>
      </c>
      <c r="F58" t="str">
        <f t="shared" si="1"/>
        <v/>
      </c>
      <c r="G58" s="39" t="str">
        <f>IF(COUNTIF(D$1:D58,D58)&gt;4,"Teveel vermeldingen voor deze datum","")</f>
        <v/>
      </c>
    </row>
    <row r="59" spans="1:7" x14ac:dyDescent="0.2">
      <c r="A59">
        <f t="shared" si="0"/>
        <v>1959</v>
      </c>
      <c r="C59" s="37" t="str">
        <f>IF(ISBLANK(D59),"",D59&amp;COUNTIF($D$1:$D59,D59))</f>
        <v/>
      </c>
      <c r="F59" t="str">
        <f t="shared" si="1"/>
        <v/>
      </c>
      <c r="G59" s="39" t="str">
        <f>IF(COUNTIF(D$1:D59,D59)&gt;4,"Teveel vermeldingen voor deze datum","")</f>
        <v/>
      </c>
    </row>
    <row r="60" spans="1:7" x14ac:dyDescent="0.2">
      <c r="A60">
        <f t="shared" si="0"/>
        <v>1960</v>
      </c>
      <c r="C60" s="37" t="str">
        <f>IF(ISBLANK(D60),"",D60&amp;COUNTIF($D$1:$D60,D60))</f>
        <v/>
      </c>
      <c r="F60" t="str">
        <f t="shared" si="1"/>
        <v/>
      </c>
      <c r="G60" s="39" t="str">
        <f>IF(COUNTIF(D$1:D60,D60)&gt;4,"Teveel vermeldingen voor deze datum","")</f>
        <v/>
      </c>
    </row>
    <row r="61" spans="1:7" x14ac:dyDescent="0.2">
      <c r="A61">
        <f t="shared" si="0"/>
        <v>1961</v>
      </c>
      <c r="C61" s="37" t="str">
        <f>IF(ISBLANK(D61),"",D61&amp;COUNTIF($D$1:$D61,D61))</f>
        <v/>
      </c>
      <c r="F61" t="str">
        <f t="shared" si="1"/>
        <v/>
      </c>
      <c r="G61" s="39" t="str">
        <f>IF(COUNTIF(D$1:D61,D61)&gt;4,"Teveel vermeldingen voor deze datum","")</f>
        <v/>
      </c>
    </row>
    <row r="62" spans="1:7" x14ac:dyDescent="0.2">
      <c r="A62">
        <f t="shared" si="0"/>
        <v>1962</v>
      </c>
      <c r="C62" s="37" t="str">
        <f>IF(ISBLANK(D62),"",D62&amp;COUNTIF($D$1:$D62,D62))</f>
        <v/>
      </c>
      <c r="F62" t="str">
        <f t="shared" si="1"/>
        <v/>
      </c>
      <c r="G62" s="39" t="str">
        <f>IF(COUNTIF(D$1:D62,D62)&gt;4,"Teveel vermeldingen voor deze datum","")</f>
        <v/>
      </c>
    </row>
    <row r="63" spans="1:7" x14ac:dyDescent="0.2">
      <c r="A63">
        <f t="shared" si="0"/>
        <v>1963</v>
      </c>
      <c r="C63" s="37" t="str">
        <f>IF(ISBLANK(D63),"",D63&amp;COUNTIF($D$1:$D63,D63))</f>
        <v/>
      </c>
      <c r="F63" t="str">
        <f t="shared" si="1"/>
        <v/>
      </c>
      <c r="G63" s="39" t="str">
        <f>IF(COUNTIF(D$1:D63,D63)&gt;4,"Teveel vermeldingen voor deze datum","")</f>
        <v/>
      </c>
    </row>
    <row r="64" spans="1:7" x14ac:dyDescent="0.2">
      <c r="A64">
        <f t="shared" si="0"/>
        <v>1964</v>
      </c>
      <c r="C64" s="37" t="str">
        <f>IF(ISBLANK(D64),"",D64&amp;COUNTIF($D$1:$D64,D64))</f>
        <v/>
      </c>
      <c r="F64" t="str">
        <f t="shared" si="1"/>
        <v/>
      </c>
      <c r="G64" s="39" t="str">
        <f>IF(COUNTIF(D$1:D64,D64)&gt;4,"Teveel vermeldingen voor deze datum","")</f>
        <v/>
      </c>
    </row>
    <row r="65" spans="1:7" x14ac:dyDescent="0.2">
      <c r="A65">
        <f t="shared" si="0"/>
        <v>1965</v>
      </c>
      <c r="C65" s="37" t="str">
        <f>IF(ISBLANK(D65),"",D65&amp;COUNTIF($D$1:$D65,D65))</f>
        <v/>
      </c>
      <c r="F65" t="str">
        <f t="shared" si="1"/>
        <v/>
      </c>
      <c r="G65" s="39" t="str">
        <f>IF(COUNTIF(D$1:D65,D65)&gt;4,"Teveel vermeldingen voor deze datum","")</f>
        <v/>
      </c>
    </row>
    <row r="66" spans="1:7" x14ac:dyDescent="0.2">
      <c r="A66">
        <f t="shared" ref="A66:A129" si="2">1900+ROW()</f>
        <v>1966</v>
      </c>
      <c r="C66" s="37" t="str">
        <f>IF(ISBLANK(D66),"",D66&amp;COUNTIF($D$1:$D66,D66))</f>
        <v/>
      </c>
      <c r="F66" t="str">
        <f t="shared" ref="F66:F100" si="3">IF(ISBLANK(E66),"",LEN(E66))</f>
        <v/>
      </c>
      <c r="G66" s="39" t="str">
        <f>IF(COUNTIF(D$1:D66,D66)&gt;4,"Teveel vermeldingen voor deze datum","")</f>
        <v/>
      </c>
    </row>
    <row r="67" spans="1:7" x14ac:dyDescent="0.2">
      <c r="A67">
        <f t="shared" si="2"/>
        <v>1967</v>
      </c>
      <c r="C67" s="37" t="str">
        <f>IF(ISBLANK(D67),"",D67&amp;COUNTIF($D$1:$D67,D67))</f>
        <v/>
      </c>
      <c r="F67" t="str">
        <f t="shared" si="3"/>
        <v/>
      </c>
      <c r="G67" s="39" t="str">
        <f>IF(COUNTIF(D$1:D67,D67)&gt;4,"Teveel vermeldingen voor deze datum","")</f>
        <v/>
      </c>
    </row>
    <row r="68" spans="1:7" x14ac:dyDescent="0.2">
      <c r="A68">
        <f t="shared" si="2"/>
        <v>1968</v>
      </c>
      <c r="C68" s="37" t="str">
        <f>IF(ISBLANK(D68),"",D68&amp;COUNTIF($D$1:$D68,D68))</f>
        <v/>
      </c>
      <c r="F68" t="str">
        <f t="shared" si="3"/>
        <v/>
      </c>
      <c r="G68" s="39" t="str">
        <f>IF(COUNTIF(D$1:D68,D68)&gt;4,"Teveel vermeldingen voor deze datum","")</f>
        <v/>
      </c>
    </row>
    <row r="69" spans="1:7" x14ac:dyDescent="0.2">
      <c r="A69">
        <f t="shared" si="2"/>
        <v>1969</v>
      </c>
      <c r="C69" s="37" t="str">
        <f>IF(ISBLANK(D69),"",D69&amp;COUNTIF($D$1:$D69,D69))</f>
        <v/>
      </c>
      <c r="F69" t="str">
        <f t="shared" si="3"/>
        <v/>
      </c>
      <c r="G69" s="39" t="str">
        <f>IF(COUNTIF(D$1:D69,D69)&gt;4,"Teveel vermeldingen voor deze datum","")</f>
        <v/>
      </c>
    </row>
    <row r="70" spans="1:7" x14ac:dyDescent="0.2">
      <c r="A70">
        <f t="shared" si="2"/>
        <v>1970</v>
      </c>
      <c r="C70" s="37" t="str">
        <f>IF(ISBLANK(D70),"",D70&amp;COUNTIF($D$1:$D70,D70))</f>
        <v/>
      </c>
      <c r="F70" t="str">
        <f t="shared" si="3"/>
        <v/>
      </c>
      <c r="G70" s="39" t="str">
        <f>IF(COUNTIF(D$1:D70,D70)&gt;4,"Teveel vermeldingen voor deze datum","")</f>
        <v/>
      </c>
    </row>
    <row r="71" spans="1:7" x14ac:dyDescent="0.2">
      <c r="A71">
        <f t="shared" si="2"/>
        <v>1971</v>
      </c>
      <c r="C71" s="37" t="str">
        <f>IF(ISBLANK(D71),"",D71&amp;COUNTIF($D$1:$D71,D71))</f>
        <v/>
      </c>
      <c r="F71" t="str">
        <f t="shared" si="3"/>
        <v/>
      </c>
      <c r="G71" s="39" t="str">
        <f>IF(COUNTIF(D$1:D71,D71)&gt;4,"Teveel vermeldingen voor deze datum","")</f>
        <v/>
      </c>
    </row>
    <row r="72" spans="1:7" x14ac:dyDescent="0.2">
      <c r="A72">
        <f t="shared" si="2"/>
        <v>1972</v>
      </c>
      <c r="C72" s="37" t="str">
        <f>IF(ISBLANK(D72),"",D72&amp;COUNTIF($D$1:$D72,D72))</f>
        <v/>
      </c>
      <c r="F72" t="str">
        <f t="shared" si="3"/>
        <v/>
      </c>
      <c r="G72" s="39" t="str">
        <f>IF(COUNTIF(D$1:D72,D72)&gt;4,"Teveel vermeldingen voor deze datum","")</f>
        <v/>
      </c>
    </row>
    <row r="73" spans="1:7" x14ac:dyDescent="0.2">
      <c r="A73">
        <f t="shared" si="2"/>
        <v>1973</v>
      </c>
      <c r="C73" s="37" t="str">
        <f>IF(ISBLANK(D73),"",D73&amp;COUNTIF($D$1:$D73,D73))</f>
        <v/>
      </c>
      <c r="F73" t="str">
        <f t="shared" si="3"/>
        <v/>
      </c>
      <c r="G73" s="39" t="str">
        <f>IF(COUNTIF(D$1:D73,D73)&gt;4,"Teveel vermeldingen voor deze datum","")</f>
        <v/>
      </c>
    </row>
    <row r="74" spans="1:7" x14ac:dyDescent="0.2">
      <c r="A74">
        <f t="shared" si="2"/>
        <v>1974</v>
      </c>
      <c r="C74" s="37" t="str">
        <f>IF(ISBLANK(D74),"",D74&amp;COUNTIF($D$1:$D74,D74))</f>
        <v/>
      </c>
      <c r="F74" t="str">
        <f t="shared" si="3"/>
        <v/>
      </c>
      <c r="G74" s="39" t="str">
        <f>IF(COUNTIF(D$1:D74,D74)&gt;4,"Teveel vermeldingen voor deze datum","")</f>
        <v/>
      </c>
    </row>
    <row r="75" spans="1:7" x14ac:dyDescent="0.2">
      <c r="A75">
        <f t="shared" si="2"/>
        <v>1975</v>
      </c>
      <c r="C75" s="37" t="str">
        <f>IF(ISBLANK(D75),"",D75&amp;COUNTIF($D$1:$D75,D75))</f>
        <v/>
      </c>
      <c r="F75" t="str">
        <f t="shared" si="3"/>
        <v/>
      </c>
      <c r="G75" s="39" t="str">
        <f>IF(COUNTIF(D$1:D75,D75)&gt;4,"Teveel vermeldingen voor deze datum","")</f>
        <v/>
      </c>
    </row>
    <row r="76" spans="1:7" x14ac:dyDescent="0.2">
      <c r="A76">
        <f t="shared" si="2"/>
        <v>1976</v>
      </c>
      <c r="C76" s="37" t="str">
        <f>IF(ISBLANK(D76),"",D76&amp;COUNTIF($D$1:$D76,D76))</f>
        <v/>
      </c>
      <c r="F76" t="str">
        <f t="shared" si="3"/>
        <v/>
      </c>
      <c r="G76" s="39" t="str">
        <f>IF(COUNTIF(D$1:D76,D76)&gt;4,"Teveel vermeldingen voor deze datum","")</f>
        <v/>
      </c>
    </row>
    <row r="77" spans="1:7" x14ac:dyDescent="0.2">
      <c r="A77">
        <f t="shared" si="2"/>
        <v>1977</v>
      </c>
      <c r="C77" s="37" t="str">
        <f>IF(ISBLANK(D77),"",D77&amp;COUNTIF($D$1:$D77,D77))</f>
        <v/>
      </c>
      <c r="F77" t="str">
        <f t="shared" si="3"/>
        <v/>
      </c>
      <c r="G77" s="39" t="str">
        <f>IF(COUNTIF(D$1:D77,D77)&gt;4,"Teveel vermeldingen voor deze datum","")</f>
        <v/>
      </c>
    </row>
    <row r="78" spans="1:7" x14ac:dyDescent="0.2">
      <c r="A78">
        <f t="shared" si="2"/>
        <v>1978</v>
      </c>
      <c r="C78" s="37" t="str">
        <f>IF(ISBLANK(D78),"",D78&amp;COUNTIF($D$1:$D78,D78))</f>
        <v/>
      </c>
      <c r="F78" t="str">
        <f t="shared" si="3"/>
        <v/>
      </c>
      <c r="G78" s="39" t="str">
        <f>IF(COUNTIF(D$1:D78,D78)&gt;4,"Teveel vermeldingen voor deze datum","")</f>
        <v/>
      </c>
    </row>
    <row r="79" spans="1:7" x14ac:dyDescent="0.2">
      <c r="A79">
        <f t="shared" si="2"/>
        <v>1979</v>
      </c>
      <c r="C79" s="37" t="str">
        <f>IF(ISBLANK(D79),"",D79&amp;COUNTIF($D$1:$D79,D79))</f>
        <v/>
      </c>
      <c r="F79" t="str">
        <f t="shared" si="3"/>
        <v/>
      </c>
      <c r="G79" s="39" t="str">
        <f>IF(COUNTIF(D$1:D79,D79)&gt;4,"Teveel vermeldingen voor deze datum","")</f>
        <v/>
      </c>
    </row>
    <row r="80" spans="1:7" x14ac:dyDescent="0.2">
      <c r="A80">
        <f t="shared" si="2"/>
        <v>1980</v>
      </c>
      <c r="C80" s="37" t="str">
        <f>IF(ISBLANK(D80),"",D80&amp;COUNTIF($D$1:$D80,D80))</f>
        <v/>
      </c>
      <c r="F80" t="str">
        <f t="shared" si="3"/>
        <v/>
      </c>
      <c r="G80" s="39" t="str">
        <f>IF(COUNTIF(D$1:D80,D80)&gt;4,"Teveel vermeldingen voor deze datum","")</f>
        <v/>
      </c>
    </row>
    <row r="81" spans="1:7" x14ac:dyDescent="0.2">
      <c r="A81">
        <f t="shared" si="2"/>
        <v>1981</v>
      </c>
      <c r="C81" s="37" t="str">
        <f>IF(ISBLANK(D81),"",D81&amp;COUNTIF($D$1:$D81,D81))</f>
        <v/>
      </c>
      <c r="F81" t="str">
        <f t="shared" si="3"/>
        <v/>
      </c>
      <c r="G81" s="39" t="str">
        <f>IF(COUNTIF(D$1:D81,D81)&gt;4,"Teveel vermeldingen voor deze datum","")</f>
        <v/>
      </c>
    </row>
    <row r="82" spans="1:7" x14ac:dyDescent="0.2">
      <c r="A82">
        <f t="shared" si="2"/>
        <v>1982</v>
      </c>
      <c r="C82" s="37" t="str">
        <f>IF(ISBLANK(D82),"",D82&amp;COUNTIF($D$1:$D82,D82))</f>
        <v/>
      </c>
      <c r="F82" t="str">
        <f t="shared" si="3"/>
        <v/>
      </c>
      <c r="G82" s="39" t="str">
        <f>IF(COUNTIF(D$1:D82,D82)&gt;4,"Teveel vermeldingen voor deze datum","")</f>
        <v/>
      </c>
    </row>
    <row r="83" spans="1:7" x14ac:dyDescent="0.2">
      <c r="A83">
        <f t="shared" si="2"/>
        <v>1983</v>
      </c>
      <c r="C83" s="37" t="str">
        <f>IF(ISBLANK(D83),"",D83&amp;COUNTIF($D$1:$D83,D83))</f>
        <v/>
      </c>
      <c r="F83" t="str">
        <f t="shared" si="3"/>
        <v/>
      </c>
      <c r="G83" s="39" t="str">
        <f>IF(COUNTIF(D$1:D83,D83)&gt;4,"Teveel vermeldingen voor deze datum","")</f>
        <v/>
      </c>
    </row>
    <row r="84" spans="1:7" x14ac:dyDescent="0.2">
      <c r="A84">
        <f t="shared" si="2"/>
        <v>1984</v>
      </c>
      <c r="C84" s="37" t="str">
        <f>IF(ISBLANK(D84),"",D84&amp;COUNTIF($D$1:$D84,D84))</f>
        <v/>
      </c>
      <c r="F84" t="str">
        <f t="shared" si="3"/>
        <v/>
      </c>
      <c r="G84" s="39" t="str">
        <f>IF(COUNTIF(D$1:D84,D84)&gt;4,"Teveel vermeldingen voor deze datum","")</f>
        <v/>
      </c>
    </row>
    <row r="85" spans="1:7" x14ac:dyDescent="0.2">
      <c r="A85">
        <f t="shared" si="2"/>
        <v>1985</v>
      </c>
      <c r="C85" s="37" t="str">
        <f>IF(ISBLANK(D85),"",D85&amp;COUNTIF($D$1:$D85,D85))</f>
        <v/>
      </c>
      <c r="F85" t="str">
        <f t="shared" si="3"/>
        <v/>
      </c>
      <c r="G85" s="39" t="str">
        <f>IF(COUNTIF(D$1:D85,D85)&gt;4,"Teveel vermeldingen voor deze datum","")</f>
        <v/>
      </c>
    </row>
    <row r="86" spans="1:7" x14ac:dyDescent="0.2">
      <c r="A86">
        <f t="shared" si="2"/>
        <v>1986</v>
      </c>
      <c r="C86" s="37" t="str">
        <f>IF(ISBLANK(D86),"",D86&amp;COUNTIF($D$1:$D86,D86))</f>
        <v/>
      </c>
      <c r="F86" t="str">
        <f t="shared" si="3"/>
        <v/>
      </c>
      <c r="G86" s="39" t="str">
        <f>IF(COUNTIF(D$1:D86,D86)&gt;4,"Teveel vermeldingen voor deze datum","")</f>
        <v/>
      </c>
    </row>
    <row r="87" spans="1:7" x14ac:dyDescent="0.2">
      <c r="A87">
        <f t="shared" si="2"/>
        <v>1987</v>
      </c>
      <c r="C87" s="37" t="str">
        <f>IF(ISBLANK(D87),"",D87&amp;COUNTIF($D$1:$D87,D87))</f>
        <v/>
      </c>
      <c r="F87" t="str">
        <f t="shared" si="3"/>
        <v/>
      </c>
      <c r="G87" s="39" t="str">
        <f>IF(COUNTIF(D$1:D87,D87)&gt;4,"Teveel vermeldingen voor deze datum","")</f>
        <v/>
      </c>
    </row>
    <row r="88" spans="1:7" x14ac:dyDescent="0.2">
      <c r="A88">
        <f t="shared" si="2"/>
        <v>1988</v>
      </c>
      <c r="C88" s="37" t="str">
        <f>IF(ISBLANK(D88),"",D88&amp;COUNTIF($D$1:$D88,D88))</f>
        <v/>
      </c>
      <c r="F88" t="str">
        <f t="shared" si="3"/>
        <v/>
      </c>
      <c r="G88" s="39" t="str">
        <f>IF(COUNTIF(D$1:D88,D88)&gt;4,"Teveel vermeldingen voor deze datum","")</f>
        <v/>
      </c>
    </row>
    <row r="89" spans="1:7" x14ac:dyDescent="0.2">
      <c r="A89">
        <f t="shared" si="2"/>
        <v>1989</v>
      </c>
      <c r="C89" s="37" t="str">
        <f>IF(ISBLANK(D89),"",D89&amp;COUNTIF($D$1:$D89,D89))</f>
        <v/>
      </c>
      <c r="F89" t="str">
        <f t="shared" si="3"/>
        <v/>
      </c>
      <c r="G89" s="39" t="str">
        <f>IF(COUNTIF(D$1:D89,D89)&gt;4,"Teveel vermeldingen voor deze datum","")</f>
        <v/>
      </c>
    </row>
    <row r="90" spans="1:7" x14ac:dyDescent="0.2">
      <c r="A90">
        <f t="shared" si="2"/>
        <v>1990</v>
      </c>
      <c r="C90" s="37" t="str">
        <f>IF(ISBLANK(D90),"",D90&amp;COUNTIF($D$1:$D90,D90))</f>
        <v/>
      </c>
      <c r="F90" t="str">
        <f t="shared" si="3"/>
        <v/>
      </c>
      <c r="G90" s="39" t="str">
        <f>IF(COUNTIF(D$1:D90,D90)&gt;4,"Teveel vermeldingen voor deze datum","")</f>
        <v/>
      </c>
    </row>
    <row r="91" spans="1:7" x14ac:dyDescent="0.2">
      <c r="A91">
        <f t="shared" si="2"/>
        <v>1991</v>
      </c>
      <c r="C91" s="37" t="str">
        <f>IF(ISBLANK(D91),"",D91&amp;COUNTIF($D$1:$D91,D91))</f>
        <v/>
      </c>
      <c r="F91" t="str">
        <f t="shared" si="3"/>
        <v/>
      </c>
      <c r="G91" s="39" t="str">
        <f>IF(COUNTIF(D$1:D91,D91)&gt;4,"Teveel vermeldingen voor deze datum","")</f>
        <v/>
      </c>
    </row>
    <row r="92" spans="1:7" x14ac:dyDescent="0.2">
      <c r="A92">
        <f t="shared" si="2"/>
        <v>1992</v>
      </c>
      <c r="C92" s="37" t="str">
        <f>IF(ISBLANK(D92),"",D92&amp;COUNTIF($D$1:$D92,D92))</f>
        <v/>
      </c>
      <c r="F92" t="str">
        <f t="shared" si="3"/>
        <v/>
      </c>
      <c r="G92" s="39" t="str">
        <f>IF(COUNTIF(D$1:D92,D92)&gt;4,"Teveel vermeldingen voor deze datum","")</f>
        <v/>
      </c>
    </row>
    <row r="93" spans="1:7" x14ac:dyDescent="0.2">
      <c r="A93">
        <f t="shared" si="2"/>
        <v>1993</v>
      </c>
      <c r="C93" s="37" t="str">
        <f>IF(ISBLANK(D93),"",D93&amp;COUNTIF($D$1:$D93,D93))</f>
        <v/>
      </c>
      <c r="F93" t="str">
        <f t="shared" si="3"/>
        <v/>
      </c>
      <c r="G93" s="39" t="str">
        <f>IF(COUNTIF(D$1:D93,D93)&gt;4,"Teveel vermeldingen voor deze datum","")</f>
        <v/>
      </c>
    </row>
    <row r="94" spans="1:7" x14ac:dyDescent="0.2">
      <c r="A94">
        <f t="shared" si="2"/>
        <v>1994</v>
      </c>
      <c r="C94" s="37" t="str">
        <f>IF(ISBLANK(D94),"",D94&amp;COUNTIF($D$1:$D94,D94))</f>
        <v/>
      </c>
      <c r="F94" t="str">
        <f t="shared" si="3"/>
        <v/>
      </c>
      <c r="G94" s="39" t="str">
        <f>IF(COUNTIF(D$1:D94,D94)&gt;4,"Teveel vermeldingen voor deze datum","")</f>
        <v/>
      </c>
    </row>
    <row r="95" spans="1:7" x14ac:dyDescent="0.2">
      <c r="A95">
        <f t="shared" si="2"/>
        <v>1995</v>
      </c>
      <c r="C95" s="37" t="str">
        <f>IF(ISBLANK(D95),"",D95&amp;COUNTIF($D$1:$D95,D95))</f>
        <v/>
      </c>
      <c r="F95" t="str">
        <f t="shared" si="3"/>
        <v/>
      </c>
      <c r="G95" s="39" t="str">
        <f>IF(COUNTIF(D$1:D95,D95)&gt;4,"Teveel vermeldingen voor deze datum","")</f>
        <v/>
      </c>
    </row>
    <row r="96" spans="1:7" x14ac:dyDescent="0.2">
      <c r="A96">
        <f t="shared" si="2"/>
        <v>1996</v>
      </c>
      <c r="C96" s="37" t="str">
        <f>IF(ISBLANK(D96),"",D96&amp;COUNTIF($D$1:$D96,D96))</f>
        <v/>
      </c>
      <c r="F96" t="str">
        <f t="shared" si="3"/>
        <v/>
      </c>
      <c r="G96" s="39" t="str">
        <f>IF(COUNTIF(D$1:D96,D96)&gt;4,"Teveel vermeldingen voor deze datum","")</f>
        <v/>
      </c>
    </row>
    <row r="97" spans="1:7" x14ac:dyDescent="0.2">
      <c r="A97">
        <f t="shared" si="2"/>
        <v>1997</v>
      </c>
      <c r="C97" s="37" t="str">
        <f>IF(ISBLANK(D97),"",D97&amp;COUNTIF($D$1:$D97,D97))</f>
        <v/>
      </c>
      <c r="F97" t="str">
        <f t="shared" si="3"/>
        <v/>
      </c>
      <c r="G97" s="39" t="str">
        <f>IF(COUNTIF(D$1:D97,D97)&gt;4,"Teveel vermeldingen voor deze datum","")</f>
        <v/>
      </c>
    </row>
    <row r="98" spans="1:7" x14ac:dyDescent="0.2">
      <c r="A98">
        <f t="shared" si="2"/>
        <v>1998</v>
      </c>
      <c r="C98" s="37" t="str">
        <f>IF(ISBLANK(D98),"",D98&amp;COUNTIF($D$1:$D98,D98))</f>
        <v/>
      </c>
      <c r="F98" t="str">
        <f t="shared" si="3"/>
        <v/>
      </c>
      <c r="G98" s="39" t="str">
        <f>IF(COUNTIF(D$1:D98,D98)&gt;4,"Teveel vermeldingen voor deze datum","")</f>
        <v/>
      </c>
    </row>
    <row r="99" spans="1:7" x14ac:dyDescent="0.2">
      <c r="A99">
        <f t="shared" si="2"/>
        <v>1999</v>
      </c>
      <c r="C99" s="37" t="str">
        <f>IF(ISBLANK(D99),"",D99&amp;COUNTIF($D$1:$D99,D99))</f>
        <v/>
      </c>
      <c r="F99" t="str">
        <f t="shared" si="3"/>
        <v/>
      </c>
      <c r="G99" s="39" t="str">
        <f>IF(COUNTIF(D$1:D99,D99)&gt;4,"Teveel vermeldingen voor deze datum","")</f>
        <v/>
      </c>
    </row>
    <row r="100" spans="1:7" x14ac:dyDescent="0.2">
      <c r="A100">
        <f t="shared" si="2"/>
        <v>2000</v>
      </c>
      <c r="C100" s="37" t="str">
        <f>IF(ISBLANK(D100),"",D100&amp;COUNTIF($D$1:$D100,D100))</f>
        <v/>
      </c>
      <c r="F100" t="str">
        <f t="shared" si="3"/>
        <v/>
      </c>
      <c r="G100" s="39" t="str">
        <f>IF(COUNTIF(D$1:D100,D100)&gt;4,"Teveel vermeldingen voor deze datum","")</f>
        <v/>
      </c>
    </row>
    <row r="101" spans="1:7" x14ac:dyDescent="0.2">
      <c r="A101">
        <f t="shared" si="2"/>
        <v>2001</v>
      </c>
    </row>
    <row r="102" spans="1:7" x14ac:dyDescent="0.2">
      <c r="A102">
        <f t="shared" si="2"/>
        <v>2002</v>
      </c>
    </row>
    <row r="103" spans="1:7" x14ac:dyDescent="0.2">
      <c r="A103">
        <f t="shared" si="2"/>
        <v>2003</v>
      </c>
    </row>
    <row r="104" spans="1:7" x14ac:dyDescent="0.2">
      <c r="A104">
        <f t="shared" si="2"/>
        <v>2004</v>
      </c>
    </row>
    <row r="105" spans="1:7" x14ac:dyDescent="0.2">
      <c r="A105">
        <f t="shared" si="2"/>
        <v>2005</v>
      </c>
    </row>
    <row r="106" spans="1:7" x14ac:dyDescent="0.2">
      <c r="A106">
        <f t="shared" si="2"/>
        <v>2006</v>
      </c>
    </row>
    <row r="107" spans="1:7" x14ac:dyDescent="0.2">
      <c r="A107">
        <f t="shared" si="2"/>
        <v>2007</v>
      </c>
    </row>
    <row r="108" spans="1:7" x14ac:dyDescent="0.2">
      <c r="A108">
        <f t="shared" si="2"/>
        <v>2008</v>
      </c>
    </row>
    <row r="109" spans="1:7" x14ac:dyDescent="0.2">
      <c r="A109">
        <f t="shared" si="2"/>
        <v>2009</v>
      </c>
    </row>
    <row r="110" spans="1:7" x14ac:dyDescent="0.2">
      <c r="A110">
        <f t="shared" si="2"/>
        <v>2010</v>
      </c>
    </row>
    <row r="111" spans="1:7" x14ac:dyDescent="0.2">
      <c r="A111">
        <f t="shared" si="2"/>
        <v>2011</v>
      </c>
    </row>
    <row r="112" spans="1:7" x14ac:dyDescent="0.2">
      <c r="A112">
        <f t="shared" si="2"/>
        <v>2012</v>
      </c>
    </row>
    <row r="113" spans="1:1" x14ac:dyDescent="0.2">
      <c r="A113">
        <f t="shared" si="2"/>
        <v>2013</v>
      </c>
    </row>
    <row r="114" spans="1:1" x14ac:dyDescent="0.2">
      <c r="A114">
        <f t="shared" si="2"/>
        <v>2014</v>
      </c>
    </row>
    <row r="115" spans="1:1" x14ac:dyDescent="0.2">
      <c r="A115">
        <f t="shared" si="2"/>
        <v>2015</v>
      </c>
    </row>
    <row r="116" spans="1:1" x14ac:dyDescent="0.2">
      <c r="A116">
        <f t="shared" si="2"/>
        <v>2016</v>
      </c>
    </row>
    <row r="117" spans="1:1" x14ac:dyDescent="0.2">
      <c r="A117">
        <f t="shared" si="2"/>
        <v>2017</v>
      </c>
    </row>
    <row r="118" spans="1:1" x14ac:dyDescent="0.2">
      <c r="A118">
        <f t="shared" si="2"/>
        <v>2018</v>
      </c>
    </row>
    <row r="119" spans="1:1" x14ac:dyDescent="0.2">
      <c r="A119">
        <f t="shared" si="2"/>
        <v>2019</v>
      </c>
    </row>
    <row r="120" spans="1:1" x14ac:dyDescent="0.2">
      <c r="A120">
        <f t="shared" si="2"/>
        <v>2020</v>
      </c>
    </row>
    <row r="121" spans="1:1" x14ac:dyDescent="0.2">
      <c r="A121">
        <f t="shared" si="2"/>
        <v>2021</v>
      </c>
    </row>
    <row r="122" spans="1:1" x14ac:dyDescent="0.2">
      <c r="A122">
        <f t="shared" si="2"/>
        <v>2022</v>
      </c>
    </row>
    <row r="123" spans="1:1" x14ac:dyDescent="0.2">
      <c r="A123">
        <f t="shared" si="2"/>
        <v>2023</v>
      </c>
    </row>
    <row r="124" spans="1:1" x14ac:dyDescent="0.2">
      <c r="A124">
        <f t="shared" si="2"/>
        <v>2024</v>
      </c>
    </row>
    <row r="125" spans="1:1" x14ac:dyDescent="0.2">
      <c r="A125">
        <f t="shared" si="2"/>
        <v>2025</v>
      </c>
    </row>
    <row r="126" spans="1:1" x14ac:dyDescent="0.2">
      <c r="A126">
        <f t="shared" si="2"/>
        <v>2026</v>
      </c>
    </row>
    <row r="127" spans="1:1" x14ac:dyDescent="0.2">
      <c r="A127">
        <f t="shared" si="2"/>
        <v>2027</v>
      </c>
    </row>
    <row r="128" spans="1:1" x14ac:dyDescent="0.2">
      <c r="A128">
        <f t="shared" si="2"/>
        <v>2028</v>
      </c>
    </row>
    <row r="129" spans="1:1" x14ac:dyDescent="0.2">
      <c r="A129">
        <f t="shared" si="2"/>
        <v>2029</v>
      </c>
    </row>
    <row r="130" spans="1:1" x14ac:dyDescent="0.2">
      <c r="A130">
        <f t="shared" ref="A130:A193" si="4">1900+ROW()</f>
        <v>2030</v>
      </c>
    </row>
    <row r="131" spans="1:1" x14ac:dyDescent="0.2">
      <c r="A131">
        <f t="shared" si="4"/>
        <v>2031</v>
      </c>
    </row>
    <row r="132" spans="1:1" x14ac:dyDescent="0.2">
      <c r="A132">
        <f t="shared" si="4"/>
        <v>2032</v>
      </c>
    </row>
    <row r="133" spans="1:1" x14ac:dyDescent="0.2">
      <c r="A133">
        <f t="shared" si="4"/>
        <v>2033</v>
      </c>
    </row>
    <row r="134" spans="1:1" x14ac:dyDescent="0.2">
      <c r="A134">
        <f t="shared" si="4"/>
        <v>2034</v>
      </c>
    </row>
    <row r="135" spans="1:1" x14ac:dyDescent="0.2">
      <c r="A135">
        <f t="shared" si="4"/>
        <v>2035</v>
      </c>
    </row>
    <row r="136" spans="1:1" x14ac:dyDescent="0.2">
      <c r="A136">
        <f t="shared" si="4"/>
        <v>2036</v>
      </c>
    </row>
    <row r="137" spans="1:1" x14ac:dyDescent="0.2">
      <c r="A137">
        <f t="shared" si="4"/>
        <v>2037</v>
      </c>
    </row>
    <row r="138" spans="1:1" x14ac:dyDescent="0.2">
      <c r="A138">
        <f t="shared" si="4"/>
        <v>2038</v>
      </c>
    </row>
    <row r="139" spans="1:1" x14ac:dyDescent="0.2">
      <c r="A139">
        <f t="shared" si="4"/>
        <v>2039</v>
      </c>
    </row>
    <row r="140" spans="1:1" x14ac:dyDescent="0.2">
      <c r="A140">
        <f t="shared" si="4"/>
        <v>2040</v>
      </c>
    </row>
    <row r="141" spans="1:1" x14ac:dyDescent="0.2">
      <c r="A141">
        <f t="shared" si="4"/>
        <v>2041</v>
      </c>
    </row>
    <row r="142" spans="1:1" x14ac:dyDescent="0.2">
      <c r="A142">
        <f t="shared" si="4"/>
        <v>2042</v>
      </c>
    </row>
    <row r="143" spans="1:1" x14ac:dyDescent="0.2">
      <c r="A143">
        <f t="shared" si="4"/>
        <v>2043</v>
      </c>
    </row>
    <row r="144" spans="1:1" x14ac:dyDescent="0.2">
      <c r="A144">
        <f t="shared" si="4"/>
        <v>2044</v>
      </c>
    </row>
    <row r="145" spans="1:1" x14ac:dyDescent="0.2">
      <c r="A145">
        <f t="shared" si="4"/>
        <v>2045</v>
      </c>
    </row>
    <row r="146" spans="1:1" x14ac:dyDescent="0.2">
      <c r="A146">
        <f t="shared" si="4"/>
        <v>2046</v>
      </c>
    </row>
    <row r="147" spans="1:1" x14ac:dyDescent="0.2">
      <c r="A147">
        <f t="shared" si="4"/>
        <v>2047</v>
      </c>
    </row>
    <row r="148" spans="1:1" x14ac:dyDescent="0.2">
      <c r="A148">
        <f t="shared" si="4"/>
        <v>2048</v>
      </c>
    </row>
    <row r="149" spans="1:1" x14ac:dyDescent="0.2">
      <c r="A149">
        <f t="shared" si="4"/>
        <v>2049</v>
      </c>
    </row>
    <row r="150" spans="1:1" x14ac:dyDescent="0.2">
      <c r="A150">
        <f t="shared" si="4"/>
        <v>2050</v>
      </c>
    </row>
    <row r="151" spans="1:1" x14ac:dyDescent="0.2">
      <c r="A151">
        <f t="shared" si="4"/>
        <v>2051</v>
      </c>
    </row>
    <row r="152" spans="1:1" x14ac:dyDescent="0.2">
      <c r="A152">
        <f t="shared" si="4"/>
        <v>2052</v>
      </c>
    </row>
    <row r="153" spans="1:1" x14ac:dyDescent="0.2">
      <c r="A153">
        <f t="shared" si="4"/>
        <v>2053</v>
      </c>
    </row>
    <row r="154" spans="1:1" x14ac:dyDescent="0.2">
      <c r="A154">
        <f t="shared" si="4"/>
        <v>2054</v>
      </c>
    </row>
    <row r="155" spans="1:1" x14ac:dyDescent="0.2">
      <c r="A155">
        <f t="shared" si="4"/>
        <v>2055</v>
      </c>
    </row>
    <row r="156" spans="1:1" x14ac:dyDescent="0.2">
      <c r="A156">
        <f t="shared" si="4"/>
        <v>2056</v>
      </c>
    </row>
    <row r="157" spans="1:1" x14ac:dyDescent="0.2">
      <c r="A157">
        <f t="shared" si="4"/>
        <v>2057</v>
      </c>
    </row>
    <row r="158" spans="1:1" x14ac:dyDescent="0.2">
      <c r="A158">
        <f t="shared" si="4"/>
        <v>2058</v>
      </c>
    </row>
    <row r="159" spans="1:1" x14ac:dyDescent="0.2">
      <c r="A159">
        <f t="shared" si="4"/>
        <v>2059</v>
      </c>
    </row>
    <row r="160" spans="1:1" x14ac:dyDescent="0.2">
      <c r="A160">
        <f t="shared" si="4"/>
        <v>2060</v>
      </c>
    </row>
    <row r="161" spans="1:1" x14ac:dyDescent="0.2">
      <c r="A161">
        <f t="shared" si="4"/>
        <v>2061</v>
      </c>
    </row>
    <row r="162" spans="1:1" x14ac:dyDescent="0.2">
      <c r="A162">
        <f t="shared" si="4"/>
        <v>2062</v>
      </c>
    </row>
    <row r="163" spans="1:1" x14ac:dyDescent="0.2">
      <c r="A163">
        <f t="shared" si="4"/>
        <v>2063</v>
      </c>
    </row>
    <row r="164" spans="1:1" x14ac:dyDescent="0.2">
      <c r="A164">
        <f t="shared" si="4"/>
        <v>2064</v>
      </c>
    </row>
    <row r="165" spans="1:1" x14ac:dyDescent="0.2">
      <c r="A165">
        <f t="shared" si="4"/>
        <v>2065</v>
      </c>
    </row>
    <row r="166" spans="1:1" x14ac:dyDescent="0.2">
      <c r="A166">
        <f t="shared" si="4"/>
        <v>2066</v>
      </c>
    </row>
    <row r="167" spans="1:1" x14ac:dyDescent="0.2">
      <c r="A167">
        <f t="shared" si="4"/>
        <v>2067</v>
      </c>
    </row>
    <row r="168" spans="1:1" x14ac:dyDescent="0.2">
      <c r="A168">
        <f t="shared" si="4"/>
        <v>2068</v>
      </c>
    </row>
    <row r="169" spans="1:1" x14ac:dyDescent="0.2">
      <c r="A169">
        <f t="shared" si="4"/>
        <v>2069</v>
      </c>
    </row>
    <row r="170" spans="1:1" x14ac:dyDescent="0.2">
      <c r="A170">
        <f t="shared" si="4"/>
        <v>2070</v>
      </c>
    </row>
    <row r="171" spans="1:1" x14ac:dyDescent="0.2">
      <c r="A171">
        <f t="shared" si="4"/>
        <v>2071</v>
      </c>
    </row>
    <row r="172" spans="1:1" x14ac:dyDescent="0.2">
      <c r="A172">
        <f t="shared" si="4"/>
        <v>2072</v>
      </c>
    </row>
    <row r="173" spans="1:1" x14ac:dyDescent="0.2">
      <c r="A173">
        <f t="shared" si="4"/>
        <v>2073</v>
      </c>
    </row>
    <row r="174" spans="1:1" x14ac:dyDescent="0.2">
      <c r="A174">
        <f t="shared" si="4"/>
        <v>2074</v>
      </c>
    </row>
    <row r="175" spans="1:1" x14ac:dyDescent="0.2">
      <c r="A175">
        <f t="shared" si="4"/>
        <v>2075</v>
      </c>
    </row>
    <row r="176" spans="1:1" x14ac:dyDescent="0.2">
      <c r="A176">
        <f t="shared" si="4"/>
        <v>2076</v>
      </c>
    </row>
    <row r="177" spans="1:1" x14ac:dyDescent="0.2">
      <c r="A177">
        <f t="shared" si="4"/>
        <v>2077</v>
      </c>
    </row>
    <row r="178" spans="1:1" x14ac:dyDescent="0.2">
      <c r="A178">
        <f t="shared" si="4"/>
        <v>2078</v>
      </c>
    </row>
    <row r="179" spans="1:1" x14ac:dyDescent="0.2">
      <c r="A179">
        <f t="shared" si="4"/>
        <v>2079</v>
      </c>
    </row>
    <row r="180" spans="1:1" x14ac:dyDescent="0.2">
      <c r="A180">
        <f t="shared" si="4"/>
        <v>2080</v>
      </c>
    </row>
    <row r="181" spans="1:1" x14ac:dyDescent="0.2">
      <c r="A181">
        <f t="shared" si="4"/>
        <v>2081</v>
      </c>
    </row>
    <row r="182" spans="1:1" x14ac:dyDescent="0.2">
      <c r="A182">
        <f t="shared" si="4"/>
        <v>2082</v>
      </c>
    </row>
    <row r="183" spans="1:1" x14ac:dyDescent="0.2">
      <c r="A183">
        <f t="shared" si="4"/>
        <v>2083</v>
      </c>
    </row>
    <row r="184" spans="1:1" x14ac:dyDescent="0.2">
      <c r="A184">
        <f t="shared" si="4"/>
        <v>2084</v>
      </c>
    </row>
    <row r="185" spans="1:1" x14ac:dyDescent="0.2">
      <c r="A185">
        <f t="shared" si="4"/>
        <v>2085</v>
      </c>
    </row>
    <row r="186" spans="1:1" x14ac:dyDescent="0.2">
      <c r="A186">
        <f t="shared" si="4"/>
        <v>2086</v>
      </c>
    </row>
    <row r="187" spans="1:1" x14ac:dyDescent="0.2">
      <c r="A187">
        <f t="shared" si="4"/>
        <v>2087</v>
      </c>
    </row>
    <row r="188" spans="1:1" x14ac:dyDescent="0.2">
      <c r="A188">
        <f t="shared" si="4"/>
        <v>2088</v>
      </c>
    </row>
    <row r="189" spans="1:1" x14ac:dyDescent="0.2">
      <c r="A189">
        <f t="shared" si="4"/>
        <v>2089</v>
      </c>
    </row>
    <row r="190" spans="1:1" x14ac:dyDescent="0.2">
      <c r="A190">
        <f t="shared" si="4"/>
        <v>2090</v>
      </c>
    </row>
    <row r="191" spans="1:1" x14ac:dyDescent="0.2">
      <c r="A191">
        <f t="shared" si="4"/>
        <v>2091</v>
      </c>
    </row>
    <row r="192" spans="1:1" x14ac:dyDescent="0.2">
      <c r="A192">
        <f t="shared" si="4"/>
        <v>2092</v>
      </c>
    </row>
    <row r="193" spans="1:1" x14ac:dyDescent="0.2">
      <c r="A193">
        <f t="shared" si="4"/>
        <v>2093</v>
      </c>
    </row>
    <row r="194" spans="1:1" x14ac:dyDescent="0.2">
      <c r="A194">
        <f t="shared" ref="A194:A257" si="5">1900+ROW()</f>
        <v>2094</v>
      </c>
    </row>
    <row r="195" spans="1:1" x14ac:dyDescent="0.2">
      <c r="A195">
        <f t="shared" si="5"/>
        <v>2095</v>
      </c>
    </row>
    <row r="196" spans="1:1" x14ac:dyDescent="0.2">
      <c r="A196">
        <f t="shared" si="5"/>
        <v>2096</v>
      </c>
    </row>
    <row r="197" spans="1:1" x14ac:dyDescent="0.2">
      <c r="A197">
        <f t="shared" si="5"/>
        <v>2097</v>
      </c>
    </row>
    <row r="198" spans="1:1" x14ac:dyDescent="0.2">
      <c r="A198">
        <f t="shared" si="5"/>
        <v>2098</v>
      </c>
    </row>
    <row r="199" spans="1:1" x14ac:dyDescent="0.2">
      <c r="A199">
        <f t="shared" si="5"/>
        <v>2099</v>
      </c>
    </row>
    <row r="200" spans="1:1" x14ac:dyDescent="0.2">
      <c r="A200">
        <f t="shared" si="5"/>
        <v>2100</v>
      </c>
    </row>
    <row r="201" spans="1:1" x14ac:dyDescent="0.2">
      <c r="A201">
        <f t="shared" si="5"/>
        <v>2101</v>
      </c>
    </row>
    <row r="202" spans="1:1" x14ac:dyDescent="0.2">
      <c r="A202">
        <f t="shared" si="5"/>
        <v>2102</v>
      </c>
    </row>
    <row r="203" spans="1:1" x14ac:dyDescent="0.2">
      <c r="A203">
        <f t="shared" si="5"/>
        <v>2103</v>
      </c>
    </row>
    <row r="204" spans="1:1" x14ac:dyDescent="0.2">
      <c r="A204">
        <f t="shared" si="5"/>
        <v>2104</v>
      </c>
    </row>
    <row r="205" spans="1:1" x14ac:dyDescent="0.2">
      <c r="A205">
        <f t="shared" si="5"/>
        <v>2105</v>
      </c>
    </row>
    <row r="206" spans="1:1" x14ac:dyDescent="0.2">
      <c r="A206">
        <f t="shared" si="5"/>
        <v>2106</v>
      </c>
    </row>
    <row r="207" spans="1:1" x14ac:dyDescent="0.2">
      <c r="A207">
        <f t="shared" si="5"/>
        <v>2107</v>
      </c>
    </row>
    <row r="208" spans="1:1" x14ac:dyDescent="0.2">
      <c r="A208">
        <f t="shared" si="5"/>
        <v>2108</v>
      </c>
    </row>
    <row r="209" spans="1:1" x14ac:dyDescent="0.2">
      <c r="A209">
        <f t="shared" si="5"/>
        <v>2109</v>
      </c>
    </row>
    <row r="210" spans="1:1" x14ac:dyDescent="0.2">
      <c r="A210">
        <f t="shared" si="5"/>
        <v>2110</v>
      </c>
    </row>
    <row r="211" spans="1:1" x14ac:dyDescent="0.2">
      <c r="A211">
        <f t="shared" si="5"/>
        <v>2111</v>
      </c>
    </row>
    <row r="212" spans="1:1" x14ac:dyDescent="0.2">
      <c r="A212">
        <f t="shared" si="5"/>
        <v>2112</v>
      </c>
    </row>
    <row r="213" spans="1:1" x14ac:dyDescent="0.2">
      <c r="A213">
        <f t="shared" si="5"/>
        <v>2113</v>
      </c>
    </row>
    <row r="214" spans="1:1" x14ac:dyDescent="0.2">
      <c r="A214">
        <f t="shared" si="5"/>
        <v>2114</v>
      </c>
    </row>
    <row r="215" spans="1:1" x14ac:dyDescent="0.2">
      <c r="A215">
        <f t="shared" si="5"/>
        <v>2115</v>
      </c>
    </row>
    <row r="216" spans="1:1" x14ac:dyDescent="0.2">
      <c r="A216">
        <f t="shared" si="5"/>
        <v>2116</v>
      </c>
    </row>
    <row r="217" spans="1:1" x14ac:dyDescent="0.2">
      <c r="A217">
        <f t="shared" si="5"/>
        <v>2117</v>
      </c>
    </row>
    <row r="218" spans="1:1" x14ac:dyDescent="0.2">
      <c r="A218">
        <f t="shared" si="5"/>
        <v>2118</v>
      </c>
    </row>
    <row r="219" spans="1:1" x14ac:dyDescent="0.2">
      <c r="A219">
        <f t="shared" si="5"/>
        <v>2119</v>
      </c>
    </row>
    <row r="220" spans="1:1" x14ac:dyDescent="0.2">
      <c r="A220">
        <f t="shared" si="5"/>
        <v>2120</v>
      </c>
    </row>
    <row r="221" spans="1:1" x14ac:dyDescent="0.2">
      <c r="A221">
        <f t="shared" si="5"/>
        <v>2121</v>
      </c>
    </row>
    <row r="222" spans="1:1" x14ac:dyDescent="0.2">
      <c r="A222">
        <f t="shared" si="5"/>
        <v>2122</v>
      </c>
    </row>
    <row r="223" spans="1:1" x14ac:dyDescent="0.2">
      <c r="A223">
        <f t="shared" si="5"/>
        <v>2123</v>
      </c>
    </row>
    <row r="224" spans="1:1" x14ac:dyDescent="0.2">
      <c r="A224">
        <f t="shared" si="5"/>
        <v>2124</v>
      </c>
    </row>
    <row r="225" spans="1:1" x14ac:dyDescent="0.2">
      <c r="A225">
        <f t="shared" si="5"/>
        <v>2125</v>
      </c>
    </row>
    <row r="226" spans="1:1" x14ac:dyDescent="0.2">
      <c r="A226">
        <f t="shared" si="5"/>
        <v>2126</v>
      </c>
    </row>
    <row r="227" spans="1:1" x14ac:dyDescent="0.2">
      <c r="A227">
        <f t="shared" si="5"/>
        <v>2127</v>
      </c>
    </row>
    <row r="228" spans="1:1" x14ac:dyDescent="0.2">
      <c r="A228">
        <f t="shared" si="5"/>
        <v>2128</v>
      </c>
    </row>
    <row r="229" spans="1:1" x14ac:dyDescent="0.2">
      <c r="A229">
        <f t="shared" si="5"/>
        <v>2129</v>
      </c>
    </row>
    <row r="230" spans="1:1" x14ac:dyDescent="0.2">
      <c r="A230">
        <f t="shared" si="5"/>
        <v>2130</v>
      </c>
    </row>
    <row r="231" spans="1:1" x14ac:dyDescent="0.2">
      <c r="A231">
        <f t="shared" si="5"/>
        <v>2131</v>
      </c>
    </row>
    <row r="232" spans="1:1" x14ac:dyDescent="0.2">
      <c r="A232">
        <f t="shared" si="5"/>
        <v>2132</v>
      </c>
    </row>
    <row r="233" spans="1:1" x14ac:dyDescent="0.2">
      <c r="A233">
        <f t="shared" si="5"/>
        <v>2133</v>
      </c>
    </row>
    <row r="234" spans="1:1" x14ac:dyDescent="0.2">
      <c r="A234">
        <f t="shared" si="5"/>
        <v>2134</v>
      </c>
    </row>
    <row r="235" spans="1:1" x14ac:dyDescent="0.2">
      <c r="A235">
        <f t="shared" si="5"/>
        <v>2135</v>
      </c>
    </row>
    <row r="236" spans="1:1" x14ac:dyDescent="0.2">
      <c r="A236">
        <f t="shared" si="5"/>
        <v>2136</v>
      </c>
    </row>
    <row r="237" spans="1:1" x14ac:dyDescent="0.2">
      <c r="A237">
        <f t="shared" si="5"/>
        <v>2137</v>
      </c>
    </row>
    <row r="238" spans="1:1" x14ac:dyDescent="0.2">
      <c r="A238">
        <f t="shared" si="5"/>
        <v>2138</v>
      </c>
    </row>
    <row r="239" spans="1:1" x14ac:dyDescent="0.2">
      <c r="A239">
        <f t="shared" si="5"/>
        <v>2139</v>
      </c>
    </row>
    <row r="240" spans="1:1" x14ac:dyDescent="0.2">
      <c r="A240">
        <f t="shared" si="5"/>
        <v>2140</v>
      </c>
    </row>
    <row r="241" spans="1:1" x14ac:dyDescent="0.2">
      <c r="A241">
        <f t="shared" si="5"/>
        <v>2141</v>
      </c>
    </row>
    <row r="242" spans="1:1" x14ac:dyDescent="0.2">
      <c r="A242">
        <f t="shared" si="5"/>
        <v>2142</v>
      </c>
    </row>
    <row r="243" spans="1:1" x14ac:dyDescent="0.2">
      <c r="A243">
        <f t="shared" si="5"/>
        <v>2143</v>
      </c>
    </row>
    <row r="244" spans="1:1" x14ac:dyDescent="0.2">
      <c r="A244">
        <f t="shared" si="5"/>
        <v>2144</v>
      </c>
    </row>
    <row r="245" spans="1:1" x14ac:dyDescent="0.2">
      <c r="A245">
        <f t="shared" si="5"/>
        <v>2145</v>
      </c>
    </row>
    <row r="246" spans="1:1" x14ac:dyDescent="0.2">
      <c r="A246">
        <f t="shared" si="5"/>
        <v>2146</v>
      </c>
    </row>
    <row r="247" spans="1:1" x14ac:dyDescent="0.2">
      <c r="A247">
        <f t="shared" si="5"/>
        <v>2147</v>
      </c>
    </row>
    <row r="248" spans="1:1" x14ac:dyDescent="0.2">
      <c r="A248">
        <f t="shared" si="5"/>
        <v>2148</v>
      </c>
    </row>
    <row r="249" spans="1:1" x14ac:dyDescent="0.2">
      <c r="A249">
        <f t="shared" si="5"/>
        <v>2149</v>
      </c>
    </row>
    <row r="250" spans="1:1" x14ac:dyDescent="0.2">
      <c r="A250">
        <f t="shared" si="5"/>
        <v>2150</v>
      </c>
    </row>
    <row r="251" spans="1:1" x14ac:dyDescent="0.2">
      <c r="A251">
        <f t="shared" si="5"/>
        <v>2151</v>
      </c>
    </row>
    <row r="252" spans="1:1" x14ac:dyDescent="0.2">
      <c r="A252">
        <f t="shared" si="5"/>
        <v>2152</v>
      </c>
    </row>
    <row r="253" spans="1:1" x14ac:dyDescent="0.2">
      <c r="A253">
        <f t="shared" si="5"/>
        <v>2153</v>
      </c>
    </row>
    <row r="254" spans="1:1" x14ac:dyDescent="0.2">
      <c r="A254">
        <f t="shared" si="5"/>
        <v>2154</v>
      </c>
    </row>
    <row r="255" spans="1:1" x14ac:dyDescent="0.2">
      <c r="A255">
        <f t="shared" si="5"/>
        <v>2155</v>
      </c>
    </row>
    <row r="256" spans="1:1" x14ac:dyDescent="0.2">
      <c r="A256">
        <f t="shared" si="5"/>
        <v>2156</v>
      </c>
    </row>
    <row r="257" spans="1:1" x14ac:dyDescent="0.2">
      <c r="A257">
        <f t="shared" si="5"/>
        <v>2157</v>
      </c>
    </row>
    <row r="258" spans="1:1" x14ac:dyDescent="0.2">
      <c r="A258">
        <f t="shared" ref="A258:A321" si="6">1900+ROW()</f>
        <v>2158</v>
      </c>
    </row>
    <row r="259" spans="1:1" x14ac:dyDescent="0.2">
      <c r="A259">
        <f t="shared" si="6"/>
        <v>2159</v>
      </c>
    </row>
    <row r="260" spans="1:1" x14ac:dyDescent="0.2">
      <c r="A260">
        <f t="shared" si="6"/>
        <v>2160</v>
      </c>
    </row>
    <row r="261" spans="1:1" x14ac:dyDescent="0.2">
      <c r="A261">
        <f t="shared" si="6"/>
        <v>2161</v>
      </c>
    </row>
    <row r="262" spans="1:1" x14ac:dyDescent="0.2">
      <c r="A262">
        <f t="shared" si="6"/>
        <v>2162</v>
      </c>
    </row>
    <row r="263" spans="1:1" x14ac:dyDescent="0.2">
      <c r="A263">
        <f t="shared" si="6"/>
        <v>2163</v>
      </c>
    </row>
    <row r="264" spans="1:1" x14ac:dyDescent="0.2">
      <c r="A264">
        <f t="shared" si="6"/>
        <v>2164</v>
      </c>
    </row>
    <row r="265" spans="1:1" x14ac:dyDescent="0.2">
      <c r="A265">
        <f t="shared" si="6"/>
        <v>2165</v>
      </c>
    </row>
    <row r="266" spans="1:1" x14ac:dyDescent="0.2">
      <c r="A266">
        <f t="shared" si="6"/>
        <v>2166</v>
      </c>
    </row>
    <row r="267" spans="1:1" x14ac:dyDescent="0.2">
      <c r="A267">
        <f t="shared" si="6"/>
        <v>2167</v>
      </c>
    </row>
    <row r="268" spans="1:1" x14ac:dyDescent="0.2">
      <c r="A268">
        <f t="shared" si="6"/>
        <v>2168</v>
      </c>
    </row>
    <row r="269" spans="1:1" x14ac:dyDescent="0.2">
      <c r="A269">
        <f t="shared" si="6"/>
        <v>2169</v>
      </c>
    </row>
    <row r="270" spans="1:1" x14ac:dyDescent="0.2">
      <c r="A270">
        <f t="shared" si="6"/>
        <v>2170</v>
      </c>
    </row>
    <row r="271" spans="1:1" x14ac:dyDescent="0.2">
      <c r="A271">
        <f t="shared" si="6"/>
        <v>2171</v>
      </c>
    </row>
    <row r="272" spans="1:1" x14ac:dyDescent="0.2">
      <c r="A272">
        <f t="shared" si="6"/>
        <v>2172</v>
      </c>
    </row>
    <row r="273" spans="1:1" x14ac:dyDescent="0.2">
      <c r="A273">
        <f t="shared" si="6"/>
        <v>2173</v>
      </c>
    </row>
    <row r="274" spans="1:1" x14ac:dyDescent="0.2">
      <c r="A274">
        <f t="shared" si="6"/>
        <v>2174</v>
      </c>
    </row>
    <row r="275" spans="1:1" x14ac:dyDescent="0.2">
      <c r="A275">
        <f t="shared" si="6"/>
        <v>2175</v>
      </c>
    </row>
    <row r="276" spans="1:1" x14ac:dyDescent="0.2">
      <c r="A276">
        <f t="shared" si="6"/>
        <v>2176</v>
      </c>
    </row>
    <row r="277" spans="1:1" x14ac:dyDescent="0.2">
      <c r="A277">
        <f t="shared" si="6"/>
        <v>2177</v>
      </c>
    </row>
    <row r="278" spans="1:1" x14ac:dyDescent="0.2">
      <c r="A278">
        <f t="shared" si="6"/>
        <v>2178</v>
      </c>
    </row>
    <row r="279" spans="1:1" x14ac:dyDescent="0.2">
      <c r="A279">
        <f t="shared" si="6"/>
        <v>2179</v>
      </c>
    </row>
    <row r="280" spans="1:1" x14ac:dyDescent="0.2">
      <c r="A280">
        <f t="shared" si="6"/>
        <v>2180</v>
      </c>
    </row>
    <row r="281" spans="1:1" x14ac:dyDescent="0.2">
      <c r="A281">
        <f t="shared" si="6"/>
        <v>2181</v>
      </c>
    </row>
    <row r="282" spans="1:1" x14ac:dyDescent="0.2">
      <c r="A282">
        <f t="shared" si="6"/>
        <v>2182</v>
      </c>
    </row>
    <row r="283" spans="1:1" x14ac:dyDescent="0.2">
      <c r="A283">
        <f t="shared" si="6"/>
        <v>2183</v>
      </c>
    </row>
    <row r="284" spans="1:1" x14ac:dyDescent="0.2">
      <c r="A284">
        <f t="shared" si="6"/>
        <v>2184</v>
      </c>
    </row>
    <row r="285" spans="1:1" x14ac:dyDescent="0.2">
      <c r="A285">
        <f t="shared" si="6"/>
        <v>2185</v>
      </c>
    </row>
    <row r="286" spans="1:1" x14ac:dyDescent="0.2">
      <c r="A286">
        <f t="shared" si="6"/>
        <v>2186</v>
      </c>
    </row>
    <row r="287" spans="1:1" x14ac:dyDescent="0.2">
      <c r="A287">
        <f t="shared" si="6"/>
        <v>2187</v>
      </c>
    </row>
    <row r="288" spans="1:1" x14ac:dyDescent="0.2">
      <c r="A288">
        <f t="shared" si="6"/>
        <v>2188</v>
      </c>
    </row>
    <row r="289" spans="1:1" x14ac:dyDescent="0.2">
      <c r="A289">
        <f t="shared" si="6"/>
        <v>2189</v>
      </c>
    </row>
    <row r="290" spans="1:1" x14ac:dyDescent="0.2">
      <c r="A290">
        <f t="shared" si="6"/>
        <v>2190</v>
      </c>
    </row>
    <row r="291" spans="1:1" x14ac:dyDescent="0.2">
      <c r="A291">
        <f t="shared" si="6"/>
        <v>2191</v>
      </c>
    </row>
    <row r="292" spans="1:1" x14ac:dyDescent="0.2">
      <c r="A292">
        <f t="shared" si="6"/>
        <v>2192</v>
      </c>
    </row>
    <row r="293" spans="1:1" x14ac:dyDescent="0.2">
      <c r="A293">
        <f t="shared" si="6"/>
        <v>2193</v>
      </c>
    </row>
    <row r="294" spans="1:1" x14ac:dyDescent="0.2">
      <c r="A294">
        <f t="shared" si="6"/>
        <v>2194</v>
      </c>
    </row>
    <row r="295" spans="1:1" x14ac:dyDescent="0.2">
      <c r="A295">
        <f t="shared" si="6"/>
        <v>2195</v>
      </c>
    </row>
    <row r="296" spans="1:1" x14ac:dyDescent="0.2">
      <c r="A296">
        <f t="shared" si="6"/>
        <v>2196</v>
      </c>
    </row>
    <row r="297" spans="1:1" x14ac:dyDescent="0.2">
      <c r="A297">
        <f t="shared" si="6"/>
        <v>2197</v>
      </c>
    </row>
    <row r="298" spans="1:1" x14ac:dyDescent="0.2">
      <c r="A298">
        <f t="shared" si="6"/>
        <v>2198</v>
      </c>
    </row>
    <row r="299" spans="1:1" x14ac:dyDescent="0.2">
      <c r="A299">
        <f t="shared" si="6"/>
        <v>2199</v>
      </c>
    </row>
    <row r="300" spans="1:1" x14ac:dyDescent="0.2">
      <c r="A300">
        <f t="shared" si="6"/>
        <v>2200</v>
      </c>
    </row>
    <row r="301" spans="1:1" x14ac:dyDescent="0.2">
      <c r="A301">
        <f t="shared" si="6"/>
        <v>2201</v>
      </c>
    </row>
    <row r="302" spans="1:1" x14ac:dyDescent="0.2">
      <c r="A302">
        <f t="shared" si="6"/>
        <v>2202</v>
      </c>
    </row>
    <row r="303" spans="1:1" x14ac:dyDescent="0.2">
      <c r="A303">
        <f t="shared" si="6"/>
        <v>2203</v>
      </c>
    </row>
    <row r="304" spans="1:1" x14ac:dyDescent="0.2">
      <c r="A304">
        <f t="shared" si="6"/>
        <v>2204</v>
      </c>
    </row>
    <row r="305" spans="1:1" x14ac:dyDescent="0.2">
      <c r="A305">
        <f t="shared" si="6"/>
        <v>2205</v>
      </c>
    </row>
    <row r="306" spans="1:1" x14ac:dyDescent="0.2">
      <c r="A306">
        <f t="shared" si="6"/>
        <v>2206</v>
      </c>
    </row>
    <row r="307" spans="1:1" x14ac:dyDescent="0.2">
      <c r="A307">
        <f t="shared" si="6"/>
        <v>2207</v>
      </c>
    </row>
    <row r="308" spans="1:1" x14ac:dyDescent="0.2">
      <c r="A308">
        <f t="shared" si="6"/>
        <v>2208</v>
      </c>
    </row>
    <row r="309" spans="1:1" x14ac:dyDescent="0.2">
      <c r="A309">
        <f t="shared" si="6"/>
        <v>2209</v>
      </c>
    </row>
    <row r="310" spans="1:1" x14ac:dyDescent="0.2">
      <c r="A310">
        <f t="shared" si="6"/>
        <v>2210</v>
      </c>
    </row>
    <row r="311" spans="1:1" x14ac:dyDescent="0.2">
      <c r="A311">
        <f t="shared" si="6"/>
        <v>2211</v>
      </c>
    </row>
    <row r="312" spans="1:1" x14ac:dyDescent="0.2">
      <c r="A312">
        <f t="shared" si="6"/>
        <v>2212</v>
      </c>
    </row>
    <row r="313" spans="1:1" x14ac:dyDescent="0.2">
      <c r="A313">
        <f t="shared" si="6"/>
        <v>2213</v>
      </c>
    </row>
    <row r="314" spans="1:1" x14ac:dyDescent="0.2">
      <c r="A314">
        <f t="shared" si="6"/>
        <v>2214</v>
      </c>
    </row>
    <row r="315" spans="1:1" x14ac:dyDescent="0.2">
      <c r="A315">
        <f t="shared" si="6"/>
        <v>2215</v>
      </c>
    </row>
    <row r="316" spans="1:1" x14ac:dyDescent="0.2">
      <c r="A316">
        <f t="shared" si="6"/>
        <v>2216</v>
      </c>
    </row>
    <row r="317" spans="1:1" x14ac:dyDescent="0.2">
      <c r="A317">
        <f t="shared" si="6"/>
        <v>2217</v>
      </c>
    </row>
    <row r="318" spans="1:1" x14ac:dyDescent="0.2">
      <c r="A318">
        <f t="shared" si="6"/>
        <v>2218</v>
      </c>
    </row>
    <row r="319" spans="1:1" x14ac:dyDescent="0.2">
      <c r="A319">
        <f t="shared" si="6"/>
        <v>2219</v>
      </c>
    </row>
    <row r="320" spans="1:1" x14ac:dyDescent="0.2">
      <c r="A320">
        <f t="shared" si="6"/>
        <v>2220</v>
      </c>
    </row>
    <row r="321" spans="1:1" x14ac:dyDescent="0.2">
      <c r="A321">
        <f t="shared" si="6"/>
        <v>2221</v>
      </c>
    </row>
    <row r="322" spans="1:1" x14ac:dyDescent="0.2">
      <c r="A322">
        <f t="shared" ref="A322:A385" si="7">1900+ROW()</f>
        <v>2222</v>
      </c>
    </row>
    <row r="323" spans="1:1" x14ac:dyDescent="0.2">
      <c r="A323">
        <f t="shared" si="7"/>
        <v>2223</v>
      </c>
    </row>
    <row r="324" spans="1:1" x14ac:dyDescent="0.2">
      <c r="A324">
        <f t="shared" si="7"/>
        <v>2224</v>
      </c>
    </row>
    <row r="325" spans="1:1" x14ac:dyDescent="0.2">
      <c r="A325">
        <f t="shared" si="7"/>
        <v>2225</v>
      </c>
    </row>
    <row r="326" spans="1:1" x14ac:dyDescent="0.2">
      <c r="A326">
        <f t="shared" si="7"/>
        <v>2226</v>
      </c>
    </row>
    <row r="327" spans="1:1" x14ac:dyDescent="0.2">
      <c r="A327">
        <f t="shared" si="7"/>
        <v>2227</v>
      </c>
    </row>
    <row r="328" spans="1:1" x14ac:dyDescent="0.2">
      <c r="A328">
        <f t="shared" si="7"/>
        <v>2228</v>
      </c>
    </row>
    <row r="329" spans="1:1" x14ac:dyDescent="0.2">
      <c r="A329">
        <f t="shared" si="7"/>
        <v>2229</v>
      </c>
    </row>
    <row r="330" spans="1:1" x14ac:dyDescent="0.2">
      <c r="A330">
        <f t="shared" si="7"/>
        <v>2230</v>
      </c>
    </row>
    <row r="331" spans="1:1" x14ac:dyDescent="0.2">
      <c r="A331">
        <f t="shared" si="7"/>
        <v>2231</v>
      </c>
    </row>
    <row r="332" spans="1:1" x14ac:dyDescent="0.2">
      <c r="A332">
        <f t="shared" si="7"/>
        <v>2232</v>
      </c>
    </row>
    <row r="333" spans="1:1" x14ac:dyDescent="0.2">
      <c r="A333">
        <f t="shared" si="7"/>
        <v>2233</v>
      </c>
    </row>
    <row r="334" spans="1:1" x14ac:dyDescent="0.2">
      <c r="A334">
        <f t="shared" si="7"/>
        <v>2234</v>
      </c>
    </row>
    <row r="335" spans="1:1" x14ac:dyDescent="0.2">
      <c r="A335">
        <f t="shared" si="7"/>
        <v>2235</v>
      </c>
    </row>
    <row r="336" spans="1:1" x14ac:dyDescent="0.2">
      <c r="A336">
        <f t="shared" si="7"/>
        <v>2236</v>
      </c>
    </row>
    <row r="337" spans="1:1" x14ac:dyDescent="0.2">
      <c r="A337">
        <f t="shared" si="7"/>
        <v>2237</v>
      </c>
    </row>
    <row r="338" spans="1:1" x14ac:dyDescent="0.2">
      <c r="A338">
        <f t="shared" si="7"/>
        <v>2238</v>
      </c>
    </row>
    <row r="339" spans="1:1" x14ac:dyDescent="0.2">
      <c r="A339">
        <f t="shared" si="7"/>
        <v>2239</v>
      </c>
    </row>
    <row r="340" spans="1:1" x14ac:dyDescent="0.2">
      <c r="A340">
        <f t="shared" si="7"/>
        <v>2240</v>
      </c>
    </row>
    <row r="341" spans="1:1" x14ac:dyDescent="0.2">
      <c r="A341">
        <f t="shared" si="7"/>
        <v>2241</v>
      </c>
    </row>
    <row r="342" spans="1:1" x14ac:dyDescent="0.2">
      <c r="A342">
        <f t="shared" si="7"/>
        <v>2242</v>
      </c>
    </row>
    <row r="343" spans="1:1" x14ac:dyDescent="0.2">
      <c r="A343">
        <f t="shared" si="7"/>
        <v>2243</v>
      </c>
    </row>
    <row r="344" spans="1:1" x14ac:dyDescent="0.2">
      <c r="A344">
        <f t="shared" si="7"/>
        <v>2244</v>
      </c>
    </row>
    <row r="345" spans="1:1" x14ac:dyDescent="0.2">
      <c r="A345">
        <f t="shared" si="7"/>
        <v>2245</v>
      </c>
    </row>
    <row r="346" spans="1:1" x14ac:dyDescent="0.2">
      <c r="A346">
        <f t="shared" si="7"/>
        <v>2246</v>
      </c>
    </row>
    <row r="347" spans="1:1" x14ac:dyDescent="0.2">
      <c r="A347">
        <f t="shared" si="7"/>
        <v>2247</v>
      </c>
    </row>
    <row r="348" spans="1:1" x14ac:dyDescent="0.2">
      <c r="A348">
        <f t="shared" si="7"/>
        <v>2248</v>
      </c>
    </row>
    <row r="349" spans="1:1" x14ac:dyDescent="0.2">
      <c r="A349">
        <f t="shared" si="7"/>
        <v>2249</v>
      </c>
    </row>
    <row r="350" spans="1:1" x14ac:dyDescent="0.2">
      <c r="A350">
        <f t="shared" si="7"/>
        <v>2250</v>
      </c>
    </row>
    <row r="351" spans="1:1" x14ac:dyDescent="0.2">
      <c r="A351">
        <f t="shared" si="7"/>
        <v>2251</v>
      </c>
    </row>
    <row r="352" spans="1:1" x14ac:dyDescent="0.2">
      <c r="A352">
        <f t="shared" si="7"/>
        <v>2252</v>
      </c>
    </row>
    <row r="353" spans="1:1" x14ac:dyDescent="0.2">
      <c r="A353">
        <f t="shared" si="7"/>
        <v>2253</v>
      </c>
    </row>
    <row r="354" spans="1:1" x14ac:dyDescent="0.2">
      <c r="A354">
        <f t="shared" si="7"/>
        <v>2254</v>
      </c>
    </row>
    <row r="355" spans="1:1" x14ac:dyDescent="0.2">
      <c r="A355">
        <f t="shared" si="7"/>
        <v>2255</v>
      </c>
    </row>
    <row r="356" spans="1:1" x14ac:dyDescent="0.2">
      <c r="A356">
        <f t="shared" si="7"/>
        <v>2256</v>
      </c>
    </row>
    <row r="357" spans="1:1" x14ac:dyDescent="0.2">
      <c r="A357">
        <f t="shared" si="7"/>
        <v>2257</v>
      </c>
    </row>
    <row r="358" spans="1:1" x14ac:dyDescent="0.2">
      <c r="A358">
        <f t="shared" si="7"/>
        <v>2258</v>
      </c>
    </row>
    <row r="359" spans="1:1" x14ac:dyDescent="0.2">
      <c r="A359">
        <f t="shared" si="7"/>
        <v>2259</v>
      </c>
    </row>
    <row r="360" spans="1:1" x14ac:dyDescent="0.2">
      <c r="A360">
        <f t="shared" si="7"/>
        <v>2260</v>
      </c>
    </row>
    <row r="361" spans="1:1" x14ac:dyDescent="0.2">
      <c r="A361">
        <f t="shared" si="7"/>
        <v>2261</v>
      </c>
    </row>
    <row r="362" spans="1:1" x14ac:dyDescent="0.2">
      <c r="A362">
        <f t="shared" si="7"/>
        <v>2262</v>
      </c>
    </row>
    <row r="363" spans="1:1" x14ac:dyDescent="0.2">
      <c r="A363">
        <f t="shared" si="7"/>
        <v>2263</v>
      </c>
    </row>
    <row r="364" spans="1:1" x14ac:dyDescent="0.2">
      <c r="A364">
        <f t="shared" si="7"/>
        <v>2264</v>
      </c>
    </row>
    <row r="365" spans="1:1" x14ac:dyDescent="0.2">
      <c r="A365">
        <f t="shared" si="7"/>
        <v>2265</v>
      </c>
    </row>
    <row r="366" spans="1:1" x14ac:dyDescent="0.2">
      <c r="A366">
        <f t="shared" si="7"/>
        <v>2266</v>
      </c>
    </row>
    <row r="367" spans="1:1" x14ac:dyDescent="0.2">
      <c r="A367">
        <f t="shared" si="7"/>
        <v>2267</v>
      </c>
    </row>
    <row r="368" spans="1:1" x14ac:dyDescent="0.2">
      <c r="A368">
        <f t="shared" si="7"/>
        <v>2268</v>
      </c>
    </row>
    <row r="369" spans="1:1" x14ac:dyDescent="0.2">
      <c r="A369">
        <f t="shared" si="7"/>
        <v>2269</v>
      </c>
    </row>
    <row r="370" spans="1:1" x14ac:dyDescent="0.2">
      <c r="A370">
        <f t="shared" si="7"/>
        <v>2270</v>
      </c>
    </row>
    <row r="371" spans="1:1" x14ac:dyDescent="0.2">
      <c r="A371">
        <f t="shared" si="7"/>
        <v>2271</v>
      </c>
    </row>
    <row r="372" spans="1:1" x14ac:dyDescent="0.2">
      <c r="A372">
        <f t="shared" si="7"/>
        <v>2272</v>
      </c>
    </row>
    <row r="373" spans="1:1" x14ac:dyDescent="0.2">
      <c r="A373">
        <f t="shared" si="7"/>
        <v>2273</v>
      </c>
    </row>
    <row r="374" spans="1:1" x14ac:dyDescent="0.2">
      <c r="A374">
        <f t="shared" si="7"/>
        <v>2274</v>
      </c>
    </row>
    <row r="375" spans="1:1" x14ac:dyDescent="0.2">
      <c r="A375">
        <f t="shared" si="7"/>
        <v>2275</v>
      </c>
    </row>
    <row r="376" spans="1:1" x14ac:dyDescent="0.2">
      <c r="A376">
        <f t="shared" si="7"/>
        <v>2276</v>
      </c>
    </row>
    <row r="377" spans="1:1" x14ac:dyDescent="0.2">
      <c r="A377">
        <f t="shared" si="7"/>
        <v>2277</v>
      </c>
    </row>
    <row r="378" spans="1:1" x14ac:dyDescent="0.2">
      <c r="A378">
        <f t="shared" si="7"/>
        <v>2278</v>
      </c>
    </row>
    <row r="379" spans="1:1" x14ac:dyDescent="0.2">
      <c r="A379">
        <f t="shared" si="7"/>
        <v>2279</v>
      </c>
    </row>
    <row r="380" spans="1:1" x14ac:dyDescent="0.2">
      <c r="A380">
        <f t="shared" si="7"/>
        <v>2280</v>
      </c>
    </row>
    <row r="381" spans="1:1" x14ac:dyDescent="0.2">
      <c r="A381">
        <f t="shared" si="7"/>
        <v>2281</v>
      </c>
    </row>
    <row r="382" spans="1:1" x14ac:dyDescent="0.2">
      <c r="A382">
        <f t="shared" si="7"/>
        <v>2282</v>
      </c>
    </row>
    <row r="383" spans="1:1" x14ac:dyDescent="0.2">
      <c r="A383">
        <f t="shared" si="7"/>
        <v>2283</v>
      </c>
    </row>
    <row r="384" spans="1:1" x14ac:dyDescent="0.2">
      <c r="A384">
        <f t="shared" si="7"/>
        <v>2284</v>
      </c>
    </row>
    <row r="385" spans="1:1" x14ac:dyDescent="0.2">
      <c r="A385">
        <f t="shared" si="7"/>
        <v>2285</v>
      </c>
    </row>
    <row r="386" spans="1:1" x14ac:dyDescent="0.2">
      <c r="A386">
        <f t="shared" ref="A386:A449" si="8">1900+ROW()</f>
        <v>2286</v>
      </c>
    </row>
    <row r="387" spans="1:1" x14ac:dyDescent="0.2">
      <c r="A387">
        <f t="shared" si="8"/>
        <v>2287</v>
      </c>
    </row>
    <row r="388" spans="1:1" x14ac:dyDescent="0.2">
      <c r="A388">
        <f t="shared" si="8"/>
        <v>2288</v>
      </c>
    </row>
    <row r="389" spans="1:1" x14ac:dyDescent="0.2">
      <c r="A389">
        <f t="shared" si="8"/>
        <v>2289</v>
      </c>
    </row>
    <row r="390" spans="1:1" x14ac:dyDescent="0.2">
      <c r="A390">
        <f t="shared" si="8"/>
        <v>2290</v>
      </c>
    </row>
    <row r="391" spans="1:1" x14ac:dyDescent="0.2">
      <c r="A391">
        <f t="shared" si="8"/>
        <v>2291</v>
      </c>
    </row>
    <row r="392" spans="1:1" x14ac:dyDescent="0.2">
      <c r="A392">
        <f t="shared" si="8"/>
        <v>2292</v>
      </c>
    </row>
    <row r="393" spans="1:1" x14ac:dyDescent="0.2">
      <c r="A393">
        <f t="shared" si="8"/>
        <v>2293</v>
      </c>
    </row>
    <row r="394" spans="1:1" x14ac:dyDescent="0.2">
      <c r="A394">
        <f t="shared" si="8"/>
        <v>2294</v>
      </c>
    </row>
    <row r="395" spans="1:1" x14ac:dyDescent="0.2">
      <c r="A395">
        <f t="shared" si="8"/>
        <v>2295</v>
      </c>
    </row>
    <row r="396" spans="1:1" x14ac:dyDescent="0.2">
      <c r="A396">
        <f t="shared" si="8"/>
        <v>2296</v>
      </c>
    </row>
    <row r="397" spans="1:1" x14ac:dyDescent="0.2">
      <c r="A397">
        <f t="shared" si="8"/>
        <v>2297</v>
      </c>
    </row>
    <row r="398" spans="1:1" x14ac:dyDescent="0.2">
      <c r="A398">
        <f t="shared" si="8"/>
        <v>2298</v>
      </c>
    </row>
    <row r="399" spans="1:1" x14ac:dyDescent="0.2">
      <c r="A399">
        <f t="shared" si="8"/>
        <v>2299</v>
      </c>
    </row>
    <row r="400" spans="1:1" x14ac:dyDescent="0.2">
      <c r="A400">
        <f t="shared" si="8"/>
        <v>2300</v>
      </c>
    </row>
    <row r="401" spans="1:1" x14ac:dyDescent="0.2">
      <c r="A401">
        <f t="shared" si="8"/>
        <v>2301</v>
      </c>
    </row>
    <row r="402" spans="1:1" x14ac:dyDescent="0.2">
      <c r="A402">
        <f t="shared" si="8"/>
        <v>2302</v>
      </c>
    </row>
    <row r="403" spans="1:1" x14ac:dyDescent="0.2">
      <c r="A403">
        <f t="shared" si="8"/>
        <v>2303</v>
      </c>
    </row>
    <row r="404" spans="1:1" x14ac:dyDescent="0.2">
      <c r="A404">
        <f t="shared" si="8"/>
        <v>2304</v>
      </c>
    </row>
    <row r="405" spans="1:1" x14ac:dyDescent="0.2">
      <c r="A405">
        <f t="shared" si="8"/>
        <v>2305</v>
      </c>
    </row>
    <row r="406" spans="1:1" x14ac:dyDescent="0.2">
      <c r="A406">
        <f t="shared" si="8"/>
        <v>2306</v>
      </c>
    </row>
    <row r="407" spans="1:1" x14ac:dyDescent="0.2">
      <c r="A407">
        <f t="shared" si="8"/>
        <v>2307</v>
      </c>
    </row>
    <row r="408" spans="1:1" x14ac:dyDescent="0.2">
      <c r="A408">
        <f t="shared" si="8"/>
        <v>2308</v>
      </c>
    </row>
    <row r="409" spans="1:1" x14ac:dyDescent="0.2">
      <c r="A409">
        <f t="shared" si="8"/>
        <v>2309</v>
      </c>
    </row>
    <row r="410" spans="1:1" x14ac:dyDescent="0.2">
      <c r="A410">
        <f t="shared" si="8"/>
        <v>2310</v>
      </c>
    </row>
    <row r="411" spans="1:1" x14ac:dyDescent="0.2">
      <c r="A411">
        <f t="shared" si="8"/>
        <v>2311</v>
      </c>
    </row>
    <row r="412" spans="1:1" x14ac:dyDescent="0.2">
      <c r="A412">
        <f t="shared" si="8"/>
        <v>2312</v>
      </c>
    </row>
    <row r="413" spans="1:1" x14ac:dyDescent="0.2">
      <c r="A413">
        <f t="shared" si="8"/>
        <v>2313</v>
      </c>
    </row>
    <row r="414" spans="1:1" x14ac:dyDescent="0.2">
      <c r="A414">
        <f t="shared" si="8"/>
        <v>2314</v>
      </c>
    </row>
    <row r="415" spans="1:1" x14ac:dyDescent="0.2">
      <c r="A415">
        <f t="shared" si="8"/>
        <v>2315</v>
      </c>
    </row>
    <row r="416" spans="1:1" x14ac:dyDescent="0.2">
      <c r="A416">
        <f t="shared" si="8"/>
        <v>2316</v>
      </c>
    </row>
    <row r="417" spans="1:1" x14ac:dyDescent="0.2">
      <c r="A417">
        <f t="shared" si="8"/>
        <v>2317</v>
      </c>
    </row>
    <row r="418" spans="1:1" x14ac:dyDescent="0.2">
      <c r="A418">
        <f t="shared" si="8"/>
        <v>2318</v>
      </c>
    </row>
    <row r="419" spans="1:1" x14ac:dyDescent="0.2">
      <c r="A419">
        <f t="shared" si="8"/>
        <v>2319</v>
      </c>
    </row>
    <row r="420" spans="1:1" x14ac:dyDescent="0.2">
      <c r="A420">
        <f t="shared" si="8"/>
        <v>2320</v>
      </c>
    </row>
    <row r="421" spans="1:1" x14ac:dyDescent="0.2">
      <c r="A421">
        <f t="shared" si="8"/>
        <v>2321</v>
      </c>
    </row>
    <row r="422" spans="1:1" x14ac:dyDescent="0.2">
      <c r="A422">
        <f t="shared" si="8"/>
        <v>2322</v>
      </c>
    </row>
    <row r="423" spans="1:1" x14ac:dyDescent="0.2">
      <c r="A423">
        <f t="shared" si="8"/>
        <v>2323</v>
      </c>
    </row>
    <row r="424" spans="1:1" x14ac:dyDescent="0.2">
      <c r="A424">
        <f t="shared" si="8"/>
        <v>2324</v>
      </c>
    </row>
    <row r="425" spans="1:1" x14ac:dyDescent="0.2">
      <c r="A425">
        <f t="shared" si="8"/>
        <v>2325</v>
      </c>
    </row>
    <row r="426" spans="1:1" x14ac:dyDescent="0.2">
      <c r="A426">
        <f t="shared" si="8"/>
        <v>2326</v>
      </c>
    </row>
    <row r="427" spans="1:1" x14ac:dyDescent="0.2">
      <c r="A427">
        <f t="shared" si="8"/>
        <v>2327</v>
      </c>
    </row>
    <row r="428" spans="1:1" x14ac:dyDescent="0.2">
      <c r="A428">
        <f t="shared" si="8"/>
        <v>2328</v>
      </c>
    </row>
    <row r="429" spans="1:1" x14ac:dyDescent="0.2">
      <c r="A429">
        <f t="shared" si="8"/>
        <v>2329</v>
      </c>
    </row>
    <row r="430" spans="1:1" x14ac:dyDescent="0.2">
      <c r="A430">
        <f t="shared" si="8"/>
        <v>2330</v>
      </c>
    </row>
    <row r="431" spans="1:1" x14ac:dyDescent="0.2">
      <c r="A431">
        <f t="shared" si="8"/>
        <v>2331</v>
      </c>
    </row>
    <row r="432" spans="1:1" x14ac:dyDescent="0.2">
      <c r="A432">
        <f t="shared" si="8"/>
        <v>2332</v>
      </c>
    </row>
    <row r="433" spans="1:1" x14ac:dyDescent="0.2">
      <c r="A433">
        <f t="shared" si="8"/>
        <v>2333</v>
      </c>
    </row>
    <row r="434" spans="1:1" x14ac:dyDescent="0.2">
      <c r="A434">
        <f t="shared" si="8"/>
        <v>2334</v>
      </c>
    </row>
    <row r="435" spans="1:1" x14ac:dyDescent="0.2">
      <c r="A435">
        <f t="shared" si="8"/>
        <v>2335</v>
      </c>
    </row>
    <row r="436" spans="1:1" x14ac:dyDescent="0.2">
      <c r="A436">
        <f t="shared" si="8"/>
        <v>2336</v>
      </c>
    </row>
    <row r="437" spans="1:1" x14ac:dyDescent="0.2">
      <c r="A437">
        <f t="shared" si="8"/>
        <v>2337</v>
      </c>
    </row>
    <row r="438" spans="1:1" x14ac:dyDescent="0.2">
      <c r="A438">
        <f t="shared" si="8"/>
        <v>2338</v>
      </c>
    </row>
    <row r="439" spans="1:1" x14ac:dyDescent="0.2">
      <c r="A439">
        <f t="shared" si="8"/>
        <v>2339</v>
      </c>
    </row>
    <row r="440" spans="1:1" x14ac:dyDescent="0.2">
      <c r="A440">
        <f t="shared" si="8"/>
        <v>2340</v>
      </c>
    </row>
    <row r="441" spans="1:1" x14ac:dyDescent="0.2">
      <c r="A441">
        <f t="shared" si="8"/>
        <v>2341</v>
      </c>
    </row>
    <row r="442" spans="1:1" x14ac:dyDescent="0.2">
      <c r="A442">
        <f t="shared" si="8"/>
        <v>2342</v>
      </c>
    </row>
    <row r="443" spans="1:1" x14ac:dyDescent="0.2">
      <c r="A443">
        <f t="shared" si="8"/>
        <v>2343</v>
      </c>
    </row>
    <row r="444" spans="1:1" x14ac:dyDescent="0.2">
      <c r="A444">
        <f t="shared" si="8"/>
        <v>2344</v>
      </c>
    </row>
    <row r="445" spans="1:1" x14ac:dyDescent="0.2">
      <c r="A445">
        <f t="shared" si="8"/>
        <v>2345</v>
      </c>
    </row>
    <row r="446" spans="1:1" x14ac:dyDescent="0.2">
      <c r="A446">
        <f t="shared" si="8"/>
        <v>2346</v>
      </c>
    </row>
    <row r="447" spans="1:1" x14ac:dyDescent="0.2">
      <c r="A447">
        <f t="shared" si="8"/>
        <v>2347</v>
      </c>
    </row>
    <row r="448" spans="1:1" x14ac:dyDescent="0.2">
      <c r="A448">
        <f t="shared" si="8"/>
        <v>2348</v>
      </c>
    </row>
    <row r="449" spans="1:1" x14ac:dyDescent="0.2">
      <c r="A449">
        <f t="shared" si="8"/>
        <v>2349</v>
      </c>
    </row>
    <row r="450" spans="1:1" x14ac:dyDescent="0.2">
      <c r="A450">
        <f t="shared" ref="A450:A513" si="9">1900+ROW()</f>
        <v>2350</v>
      </c>
    </row>
    <row r="451" spans="1:1" x14ac:dyDescent="0.2">
      <c r="A451">
        <f t="shared" si="9"/>
        <v>2351</v>
      </c>
    </row>
    <row r="452" spans="1:1" x14ac:dyDescent="0.2">
      <c r="A452">
        <f t="shared" si="9"/>
        <v>2352</v>
      </c>
    </row>
    <row r="453" spans="1:1" x14ac:dyDescent="0.2">
      <c r="A453">
        <f t="shared" si="9"/>
        <v>2353</v>
      </c>
    </row>
    <row r="454" spans="1:1" x14ac:dyDescent="0.2">
      <c r="A454">
        <f t="shared" si="9"/>
        <v>2354</v>
      </c>
    </row>
    <row r="455" spans="1:1" x14ac:dyDescent="0.2">
      <c r="A455">
        <f t="shared" si="9"/>
        <v>2355</v>
      </c>
    </row>
    <row r="456" spans="1:1" x14ac:dyDescent="0.2">
      <c r="A456">
        <f t="shared" si="9"/>
        <v>2356</v>
      </c>
    </row>
    <row r="457" spans="1:1" x14ac:dyDescent="0.2">
      <c r="A457">
        <f t="shared" si="9"/>
        <v>2357</v>
      </c>
    </row>
    <row r="458" spans="1:1" x14ac:dyDescent="0.2">
      <c r="A458">
        <f t="shared" si="9"/>
        <v>2358</v>
      </c>
    </row>
    <row r="459" spans="1:1" x14ac:dyDescent="0.2">
      <c r="A459">
        <f t="shared" si="9"/>
        <v>2359</v>
      </c>
    </row>
    <row r="460" spans="1:1" x14ac:dyDescent="0.2">
      <c r="A460">
        <f t="shared" si="9"/>
        <v>2360</v>
      </c>
    </row>
    <row r="461" spans="1:1" x14ac:dyDescent="0.2">
      <c r="A461">
        <f t="shared" si="9"/>
        <v>2361</v>
      </c>
    </row>
    <row r="462" spans="1:1" x14ac:dyDescent="0.2">
      <c r="A462">
        <f t="shared" si="9"/>
        <v>2362</v>
      </c>
    </row>
    <row r="463" spans="1:1" x14ac:dyDescent="0.2">
      <c r="A463">
        <f t="shared" si="9"/>
        <v>2363</v>
      </c>
    </row>
    <row r="464" spans="1:1" x14ac:dyDescent="0.2">
      <c r="A464">
        <f t="shared" si="9"/>
        <v>2364</v>
      </c>
    </row>
    <row r="465" spans="1:1" x14ac:dyDescent="0.2">
      <c r="A465">
        <f t="shared" si="9"/>
        <v>2365</v>
      </c>
    </row>
    <row r="466" spans="1:1" x14ac:dyDescent="0.2">
      <c r="A466">
        <f t="shared" si="9"/>
        <v>2366</v>
      </c>
    </row>
    <row r="467" spans="1:1" x14ac:dyDescent="0.2">
      <c r="A467">
        <f t="shared" si="9"/>
        <v>2367</v>
      </c>
    </row>
    <row r="468" spans="1:1" x14ac:dyDescent="0.2">
      <c r="A468">
        <f t="shared" si="9"/>
        <v>2368</v>
      </c>
    </row>
    <row r="469" spans="1:1" x14ac:dyDescent="0.2">
      <c r="A469">
        <f t="shared" si="9"/>
        <v>2369</v>
      </c>
    </row>
    <row r="470" spans="1:1" x14ac:dyDescent="0.2">
      <c r="A470">
        <f t="shared" si="9"/>
        <v>2370</v>
      </c>
    </row>
    <row r="471" spans="1:1" x14ac:dyDescent="0.2">
      <c r="A471">
        <f t="shared" si="9"/>
        <v>2371</v>
      </c>
    </row>
    <row r="472" spans="1:1" x14ac:dyDescent="0.2">
      <c r="A472">
        <f t="shared" si="9"/>
        <v>2372</v>
      </c>
    </row>
    <row r="473" spans="1:1" x14ac:dyDescent="0.2">
      <c r="A473">
        <f t="shared" si="9"/>
        <v>2373</v>
      </c>
    </row>
    <row r="474" spans="1:1" x14ac:dyDescent="0.2">
      <c r="A474">
        <f t="shared" si="9"/>
        <v>2374</v>
      </c>
    </row>
    <row r="475" spans="1:1" x14ac:dyDescent="0.2">
      <c r="A475">
        <f t="shared" si="9"/>
        <v>2375</v>
      </c>
    </row>
    <row r="476" spans="1:1" x14ac:dyDescent="0.2">
      <c r="A476">
        <f t="shared" si="9"/>
        <v>2376</v>
      </c>
    </row>
    <row r="477" spans="1:1" x14ac:dyDescent="0.2">
      <c r="A477">
        <f t="shared" si="9"/>
        <v>2377</v>
      </c>
    </row>
    <row r="478" spans="1:1" x14ac:dyDescent="0.2">
      <c r="A478">
        <f t="shared" si="9"/>
        <v>2378</v>
      </c>
    </row>
    <row r="479" spans="1:1" x14ac:dyDescent="0.2">
      <c r="A479">
        <f t="shared" si="9"/>
        <v>2379</v>
      </c>
    </row>
    <row r="480" spans="1:1" x14ac:dyDescent="0.2">
      <c r="A480">
        <f t="shared" si="9"/>
        <v>2380</v>
      </c>
    </row>
    <row r="481" spans="1:1" x14ac:dyDescent="0.2">
      <c r="A481">
        <f t="shared" si="9"/>
        <v>2381</v>
      </c>
    </row>
    <row r="482" spans="1:1" x14ac:dyDescent="0.2">
      <c r="A482">
        <f t="shared" si="9"/>
        <v>2382</v>
      </c>
    </row>
    <row r="483" spans="1:1" x14ac:dyDescent="0.2">
      <c r="A483">
        <f t="shared" si="9"/>
        <v>2383</v>
      </c>
    </row>
    <row r="484" spans="1:1" x14ac:dyDescent="0.2">
      <c r="A484">
        <f t="shared" si="9"/>
        <v>2384</v>
      </c>
    </row>
    <row r="485" spans="1:1" x14ac:dyDescent="0.2">
      <c r="A485">
        <f t="shared" si="9"/>
        <v>2385</v>
      </c>
    </row>
    <row r="486" spans="1:1" x14ac:dyDescent="0.2">
      <c r="A486">
        <f t="shared" si="9"/>
        <v>2386</v>
      </c>
    </row>
    <row r="487" spans="1:1" x14ac:dyDescent="0.2">
      <c r="A487">
        <f t="shared" si="9"/>
        <v>2387</v>
      </c>
    </row>
    <row r="488" spans="1:1" x14ac:dyDescent="0.2">
      <c r="A488">
        <f t="shared" si="9"/>
        <v>2388</v>
      </c>
    </row>
    <row r="489" spans="1:1" x14ac:dyDescent="0.2">
      <c r="A489">
        <f t="shared" si="9"/>
        <v>2389</v>
      </c>
    </row>
    <row r="490" spans="1:1" x14ac:dyDescent="0.2">
      <c r="A490">
        <f t="shared" si="9"/>
        <v>2390</v>
      </c>
    </row>
    <row r="491" spans="1:1" x14ac:dyDescent="0.2">
      <c r="A491">
        <f t="shared" si="9"/>
        <v>2391</v>
      </c>
    </row>
    <row r="492" spans="1:1" x14ac:dyDescent="0.2">
      <c r="A492">
        <f t="shared" si="9"/>
        <v>2392</v>
      </c>
    </row>
    <row r="493" spans="1:1" x14ac:dyDescent="0.2">
      <c r="A493">
        <f t="shared" si="9"/>
        <v>2393</v>
      </c>
    </row>
    <row r="494" spans="1:1" x14ac:dyDescent="0.2">
      <c r="A494">
        <f t="shared" si="9"/>
        <v>2394</v>
      </c>
    </row>
    <row r="495" spans="1:1" x14ac:dyDescent="0.2">
      <c r="A495">
        <f t="shared" si="9"/>
        <v>2395</v>
      </c>
    </row>
    <row r="496" spans="1:1" x14ac:dyDescent="0.2">
      <c r="A496">
        <f t="shared" si="9"/>
        <v>2396</v>
      </c>
    </row>
    <row r="497" spans="1:1" x14ac:dyDescent="0.2">
      <c r="A497">
        <f t="shared" si="9"/>
        <v>2397</v>
      </c>
    </row>
    <row r="498" spans="1:1" x14ac:dyDescent="0.2">
      <c r="A498">
        <f t="shared" si="9"/>
        <v>2398</v>
      </c>
    </row>
    <row r="499" spans="1:1" x14ac:dyDescent="0.2">
      <c r="A499">
        <f t="shared" si="9"/>
        <v>2399</v>
      </c>
    </row>
    <row r="500" spans="1:1" x14ac:dyDescent="0.2">
      <c r="A500">
        <f t="shared" si="9"/>
        <v>2400</v>
      </c>
    </row>
    <row r="501" spans="1:1" x14ac:dyDescent="0.2">
      <c r="A501">
        <f t="shared" si="9"/>
        <v>2401</v>
      </c>
    </row>
    <row r="502" spans="1:1" x14ac:dyDescent="0.2">
      <c r="A502">
        <f t="shared" si="9"/>
        <v>2402</v>
      </c>
    </row>
    <row r="503" spans="1:1" x14ac:dyDescent="0.2">
      <c r="A503">
        <f t="shared" si="9"/>
        <v>2403</v>
      </c>
    </row>
    <row r="504" spans="1:1" x14ac:dyDescent="0.2">
      <c r="A504">
        <f t="shared" si="9"/>
        <v>2404</v>
      </c>
    </row>
    <row r="505" spans="1:1" x14ac:dyDescent="0.2">
      <c r="A505">
        <f t="shared" si="9"/>
        <v>2405</v>
      </c>
    </row>
    <row r="506" spans="1:1" x14ac:dyDescent="0.2">
      <c r="A506">
        <f t="shared" si="9"/>
        <v>2406</v>
      </c>
    </row>
    <row r="507" spans="1:1" x14ac:dyDescent="0.2">
      <c r="A507">
        <f t="shared" si="9"/>
        <v>2407</v>
      </c>
    </row>
    <row r="508" spans="1:1" x14ac:dyDescent="0.2">
      <c r="A508">
        <f t="shared" si="9"/>
        <v>2408</v>
      </c>
    </row>
    <row r="509" spans="1:1" x14ac:dyDescent="0.2">
      <c r="A509">
        <f t="shared" si="9"/>
        <v>2409</v>
      </c>
    </row>
    <row r="510" spans="1:1" x14ac:dyDescent="0.2">
      <c r="A510">
        <f t="shared" si="9"/>
        <v>2410</v>
      </c>
    </row>
    <row r="511" spans="1:1" x14ac:dyDescent="0.2">
      <c r="A511">
        <f t="shared" si="9"/>
        <v>2411</v>
      </c>
    </row>
    <row r="512" spans="1:1" x14ac:dyDescent="0.2">
      <c r="A512">
        <f t="shared" si="9"/>
        <v>2412</v>
      </c>
    </row>
    <row r="513" spans="1:1" x14ac:dyDescent="0.2">
      <c r="A513">
        <f t="shared" si="9"/>
        <v>2413</v>
      </c>
    </row>
    <row r="514" spans="1:1" x14ac:dyDescent="0.2">
      <c r="A514">
        <f t="shared" ref="A514:A577" si="10">1900+ROW()</f>
        <v>2414</v>
      </c>
    </row>
    <row r="515" spans="1:1" x14ac:dyDescent="0.2">
      <c r="A515">
        <f t="shared" si="10"/>
        <v>2415</v>
      </c>
    </row>
    <row r="516" spans="1:1" x14ac:dyDescent="0.2">
      <c r="A516">
        <f t="shared" si="10"/>
        <v>2416</v>
      </c>
    </row>
    <row r="517" spans="1:1" x14ac:dyDescent="0.2">
      <c r="A517">
        <f t="shared" si="10"/>
        <v>2417</v>
      </c>
    </row>
    <row r="518" spans="1:1" x14ac:dyDescent="0.2">
      <c r="A518">
        <f t="shared" si="10"/>
        <v>2418</v>
      </c>
    </row>
    <row r="519" spans="1:1" x14ac:dyDescent="0.2">
      <c r="A519">
        <f t="shared" si="10"/>
        <v>2419</v>
      </c>
    </row>
    <row r="520" spans="1:1" x14ac:dyDescent="0.2">
      <c r="A520">
        <f t="shared" si="10"/>
        <v>2420</v>
      </c>
    </row>
    <row r="521" spans="1:1" x14ac:dyDescent="0.2">
      <c r="A521">
        <f t="shared" si="10"/>
        <v>2421</v>
      </c>
    </row>
    <row r="522" spans="1:1" x14ac:dyDescent="0.2">
      <c r="A522">
        <f t="shared" si="10"/>
        <v>2422</v>
      </c>
    </row>
    <row r="523" spans="1:1" x14ac:dyDescent="0.2">
      <c r="A523">
        <f t="shared" si="10"/>
        <v>2423</v>
      </c>
    </row>
    <row r="524" spans="1:1" x14ac:dyDescent="0.2">
      <c r="A524">
        <f t="shared" si="10"/>
        <v>2424</v>
      </c>
    </row>
    <row r="525" spans="1:1" x14ac:dyDescent="0.2">
      <c r="A525">
        <f t="shared" si="10"/>
        <v>2425</v>
      </c>
    </row>
    <row r="526" spans="1:1" x14ac:dyDescent="0.2">
      <c r="A526">
        <f t="shared" si="10"/>
        <v>2426</v>
      </c>
    </row>
    <row r="527" spans="1:1" x14ac:dyDescent="0.2">
      <c r="A527">
        <f t="shared" si="10"/>
        <v>2427</v>
      </c>
    </row>
    <row r="528" spans="1:1" x14ac:dyDescent="0.2">
      <c r="A528">
        <f t="shared" si="10"/>
        <v>2428</v>
      </c>
    </row>
    <row r="529" spans="1:1" x14ac:dyDescent="0.2">
      <c r="A529">
        <f t="shared" si="10"/>
        <v>2429</v>
      </c>
    </row>
    <row r="530" spans="1:1" x14ac:dyDescent="0.2">
      <c r="A530">
        <f t="shared" si="10"/>
        <v>2430</v>
      </c>
    </row>
    <row r="531" spans="1:1" x14ac:dyDescent="0.2">
      <c r="A531">
        <f t="shared" si="10"/>
        <v>2431</v>
      </c>
    </row>
    <row r="532" spans="1:1" x14ac:dyDescent="0.2">
      <c r="A532">
        <f t="shared" si="10"/>
        <v>2432</v>
      </c>
    </row>
    <row r="533" spans="1:1" x14ac:dyDescent="0.2">
      <c r="A533">
        <f t="shared" si="10"/>
        <v>2433</v>
      </c>
    </row>
    <row r="534" spans="1:1" x14ac:dyDescent="0.2">
      <c r="A534">
        <f t="shared" si="10"/>
        <v>2434</v>
      </c>
    </row>
    <row r="535" spans="1:1" x14ac:dyDescent="0.2">
      <c r="A535">
        <f t="shared" si="10"/>
        <v>2435</v>
      </c>
    </row>
    <row r="536" spans="1:1" x14ac:dyDescent="0.2">
      <c r="A536">
        <f t="shared" si="10"/>
        <v>2436</v>
      </c>
    </row>
    <row r="537" spans="1:1" x14ac:dyDescent="0.2">
      <c r="A537">
        <f t="shared" si="10"/>
        <v>2437</v>
      </c>
    </row>
    <row r="538" spans="1:1" x14ac:dyDescent="0.2">
      <c r="A538">
        <f t="shared" si="10"/>
        <v>2438</v>
      </c>
    </row>
    <row r="539" spans="1:1" x14ac:dyDescent="0.2">
      <c r="A539">
        <f t="shared" si="10"/>
        <v>2439</v>
      </c>
    </row>
    <row r="540" spans="1:1" x14ac:dyDescent="0.2">
      <c r="A540">
        <f t="shared" si="10"/>
        <v>2440</v>
      </c>
    </row>
    <row r="541" spans="1:1" x14ac:dyDescent="0.2">
      <c r="A541">
        <f t="shared" si="10"/>
        <v>2441</v>
      </c>
    </row>
    <row r="542" spans="1:1" x14ac:dyDescent="0.2">
      <c r="A542">
        <f t="shared" si="10"/>
        <v>2442</v>
      </c>
    </row>
    <row r="543" spans="1:1" x14ac:dyDescent="0.2">
      <c r="A543">
        <f t="shared" si="10"/>
        <v>2443</v>
      </c>
    </row>
    <row r="544" spans="1:1" x14ac:dyDescent="0.2">
      <c r="A544">
        <f t="shared" si="10"/>
        <v>2444</v>
      </c>
    </row>
    <row r="545" spans="1:1" x14ac:dyDescent="0.2">
      <c r="A545">
        <f t="shared" si="10"/>
        <v>2445</v>
      </c>
    </row>
    <row r="546" spans="1:1" x14ac:dyDescent="0.2">
      <c r="A546">
        <f t="shared" si="10"/>
        <v>2446</v>
      </c>
    </row>
    <row r="547" spans="1:1" x14ac:dyDescent="0.2">
      <c r="A547">
        <f t="shared" si="10"/>
        <v>2447</v>
      </c>
    </row>
    <row r="548" spans="1:1" x14ac:dyDescent="0.2">
      <c r="A548">
        <f t="shared" si="10"/>
        <v>2448</v>
      </c>
    </row>
    <row r="549" spans="1:1" x14ac:dyDescent="0.2">
      <c r="A549">
        <f t="shared" si="10"/>
        <v>2449</v>
      </c>
    </row>
    <row r="550" spans="1:1" x14ac:dyDescent="0.2">
      <c r="A550">
        <f t="shared" si="10"/>
        <v>2450</v>
      </c>
    </row>
    <row r="551" spans="1:1" x14ac:dyDescent="0.2">
      <c r="A551">
        <f t="shared" si="10"/>
        <v>2451</v>
      </c>
    </row>
    <row r="552" spans="1:1" x14ac:dyDescent="0.2">
      <c r="A552">
        <f t="shared" si="10"/>
        <v>2452</v>
      </c>
    </row>
    <row r="553" spans="1:1" x14ac:dyDescent="0.2">
      <c r="A553">
        <f t="shared" si="10"/>
        <v>2453</v>
      </c>
    </row>
    <row r="554" spans="1:1" x14ac:dyDescent="0.2">
      <c r="A554">
        <f t="shared" si="10"/>
        <v>2454</v>
      </c>
    </row>
    <row r="555" spans="1:1" x14ac:dyDescent="0.2">
      <c r="A555">
        <f t="shared" si="10"/>
        <v>2455</v>
      </c>
    </row>
    <row r="556" spans="1:1" x14ac:dyDescent="0.2">
      <c r="A556">
        <f t="shared" si="10"/>
        <v>2456</v>
      </c>
    </row>
    <row r="557" spans="1:1" x14ac:dyDescent="0.2">
      <c r="A557">
        <f t="shared" si="10"/>
        <v>2457</v>
      </c>
    </row>
    <row r="558" spans="1:1" x14ac:dyDescent="0.2">
      <c r="A558">
        <f t="shared" si="10"/>
        <v>2458</v>
      </c>
    </row>
    <row r="559" spans="1:1" x14ac:dyDescent="0.2">
      <c r="A559">
        <f t="shared" si="10"/>
        <v>2459</v>
      </c>
    </row>
    <row r="560" spans="1:1" x14ac:dyDescent="0.2">
      <c r="A560">
        <f t="shared" si="10"/>
        <v>2460</v>
      </c>
    </row>
    <row r="561" spans="1:1" x14ac:dyDescent="0.2">
      <c r="A561">
        <f t="shared" si="10"/>
        <v>2461</v>
      </c>
    </row>
    <row r="562" spans="1:1" x14ac:dyDescent="0.2">
      <c r="A562">
        <f t="shared" si="10"/>
        <v>2462</v>
      </c>
    </row>
    <row r="563" spans="1:1" x14ac:dyDescent="0.2">
      <c r="A563">
        <f t="shared" si="10"/>
        <v>2463</v>
      </c>
    </row>
    <row r="564" spans="1:1" x14ac:dyDescent="0.2">
      <c r="A564">
        <f t="shared" si="10"/>
        <v>2464</v>
      </c>
    </row>
    <row r="565" spans="1:1" x14ac:dyDescent="0.2">
      <c r="A565">
        <f t="shared" si="10"/>
        <v>2465</v>
      </c>
    </row>
    <row r="566" spans="1:1" x14ac:dyDescent="0.2">
      <c r="A566">
        <f t="shared" si="10"/>
        <v>2466</v>
      </c>
    </row>
    <row r="567" spans="1:1" x14ac:dyDescent="0.2">
      <c r="A567">
        <f t="shared" si="10"/>
        <v>2467</v>
      </c>
    </row>
    <row r="568" spans="1:1" x14ac:dyDescent="0.2">
      <c r="A568">
        <f t="shared" si="10"/>
        <v>2468</v>
      </c>
    </row>
    <row r="569" spans="1:1" x14ac:dyDescent="0.2">
      <c r="A569">
        <f t="shared" si="10"/>
        <v>2469</v>
      </c>
    </row>
    <row r="570" spans="1:1" x14ac:dyDescent="0.2">
      <c r="A570">
        <f t="shared" si="10"/>
        <v>2470</v>
      </c>
    </row>
    <row r="571" spans="1:1" x14ac:dyDescent="0.2">
      <c r="A571">
        <f t="shared" si="10"/>
        <v>2471</v>
      </c>
    </row>
    <row r="572" spans="1:1" x14ac:dyDescent="0.2">
      <c r="A572">
        <f t="shared" si="10"/>
        <v>2472</v>
      </c>
    </row>
    <row r="573" spans="1:1" x14ac:dyDescent="0.2">
      <c r="A573">
        <f t="shared" si="10"/>
        <v>2473</v>
      </c>
    </row>
    <row r="574" spans="1:1" x14ac:dyDescent="0.2">
      <c r="A574">
        <f t="shared" si="10"/>
        <v>2474</v>
      </c>
    </row>
    <row r="575" spans="1:1" x14ac:dyDescent="0.2">
      <c r="A575">
        <f t="shared" si="10"/>
        <v>2475</v>
      </c>
    </row>
    <row r="576" spans="1:1" x14ac:dyDescent="0.2">
      <c r="A576">
        <f t="shared" si="10"/>
        <v>2476</v>
      </c>
    </row>
    <row r="577" spans="1:1" x14ac:dyDescent="0.2">
      <c r="A577">
        <f t="shared" si="10"/>
        <v>2477</v>
      </c>
    </row>
    <row r="578" spans="1:1" x14ac:dyDescent="0.2">
      <c r="A578">
        <f t="shared" ref="A578:A600" si="11">1900+ROW()</f>
        <v>2478</v>
      </c>
    </row>
    <row r="579" spans="1:1" x14ac:dyDescent="0.2">
      <c r="A579">
        <f t="shared" si="11"/>
        <v>2479</v>
      </c>
    </row>
    <row r="580" spans="1:1" x14ac:dyDescent="0.2">
      <c r="A580">
        <f t="shared" si="11"/>
        <v>2480</v>
      </c>
    </row>
    <row r="581" spans="1:1" x14ac:dyDescent="0.2">
      <c r="A581">
        <f t="shared" si="11"/>
        <v>2481</v>
      </c>
    </row>
    <row r="582" spans="1:1" x14ac:dyDescent="0.2">
      <c r="A582">
        <f t="shared" si="11"/>
        <v>2482</v>
      </c>
    </row>
    <row r="583" spans="1:1" x14ac:dyDescent="0.2">
      <c r="A583">
        <f t="shared" si="11"/>
        <v>2483</v>
      </c>
    </row>
    <row r="584" spans="1:1" x14ac:dyDescent="0.2">
      <c r="A584">
        <f t="shared" si="11"/>
        <v>2484</v>
      </c>
    </row>
    <row r="585" spans="1:1" x14ac:dyDescent="0.2">
      <c r="A585">
        <f t="shared" si="11"/>
        <v>2485</v>
      </c>
    </row>
    <row r="586" spans="1:1" x14ac:dyDescent="0.2">
      <c r="A586">
        <f t="shared" si="11"/>
        <v>2486</v>
      </c>
    </row>
    <row r="587" spans="1:1" x14ac:dyDescent="0.2">
      <c r="A587">
        <f t="shared" si="11"/>
        <v>2487</v>
      </c>
    </row>
    <row r="588" spans="1:1" x14ac:dyDescent="0.2">
      <c r="A588">
        <f t="shared" si="11"/>
        <v>2488</v>
      </c>
    </row>
    <row r="589" spans="1:1" x14ac:dyDescent="0.2">
      <c r="A589">
        <f t="shared" si="11"/>
        <v>2489</v>
      </c>
    </row>
    <row r="590" spans="1:1" x14ac:dyDescent="0.2">
      <c r="A590">
        <f t="shared" si="11"/>
        <v>2490</v>
      </c>
    </row>
    <row r="591" spans="1:1" x14ac:dyDescent="0.2">
      <c r="A591">
        <f t="shared" si="11"/>
        <v>2491</v>
      </c>
    </row>
    <row r="592" spans="1:1" x14ac:dyDescent="0.2">
      <c r="A592">
        <f t="shared" si="11"/>
        <v>2492</v>
      </c>
    </row>
    <row r="593" spans="1:1" x14ac:dyDescent="0.2">
      <c r="A593">
        <f t="shared" si="11"/>
        <v>2493</v>
      </c>
    </row>
    <row r="594" spans="1:1" x14ac:dyDescent="0.2">
      <c r="A594">
        <f t="shared" si="11"/>
        <v>2494</v>
      </c>
    </row>
    <row r="595" spans="1:1" x14ac:dyDescent="0.2">
      <c r="A595">
        <f t="shared" si="11"/>
        <v>2495</v>
      </c>
    </row>
    <row r="596" spans="1:1" x14ac:dyDescent="0.2">
      <c r="A596">
        <f t="shared" si="11"/>
        <v>2496</v>
      </c>
    </row>
    <row r="597" spans="1:1" x14ac:dyDescent="0.2">
      <c r="A597">
        <f t="shared" si="11"/>
        <v>2497</v>
      </c>
    </row>
    <row r="598" spans="1:1" x14ac:dyDescent="0.2">
      <c r="A598">
        <f t="shared" si="11"/>
        <v>2498</v>
      </c>
    </row>
    <row r="599" spans="1:1" x14ac:dyDescent="0.2">
      <c r="A599">
        <f t="shared" si="11"/>
        <v>2499</v>
      </c>
    </row>
    <row r="600" spans="1:1" x14ac:dyDescent="0.2">
      <c r="A600">
        <f t="shared" si="11"/>
        <v>2500</v>
      </c>
    </row>
  </sheetData>
  <phoneticPr fontId="2" type="noConversion"/>
  <conditionalFormatting sqref="F1:F100">
    <cfRule type="expression" dxfId="0" priority="1" stopIfTrue="1">
      <formula>AND(E1&lt;&gt;0,F1&gt;15)</formula>
    </cfRule>
  </conditionalFormatting>
  <pageMargins left="0.75" right="0.75" top="1" bottom="1" header="0.5" footer="0.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8</vt:i4>
      </vt:variant>
    </vt:vector>
  </HeadingPairs>
  <TitlesOfParts>
    <vt:vector size="11" baseType="lpstr">
      <vt:lpstr>Jaarkalender</vt:lpstr>
      <vt:lpstr>Maandkalender</vt:lpstr>
      <vt:lpstr>Feestdagen</vt:lpstr>
      <vt:lpstr>Jaarkalender!Afdrukbereik</vt:lpstr>
      <vt:lpstr>Maandkalender!Afdrukbereik</vt:lpstr>
      <vt:lpstr>jaar</vt:lpstr>
      <vt:lpstr>jaren</vt:lpstr>
      <vt:lpstr>maand</vt:lpstr>
      <vt:lpstr>maanden</vt:lpstr>
      <vt:lpstr>maandnaam</vt:lpstr>
      <vt:lpstr>maandnummers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Skippy</cp:lastModifiedBy>
  <cp:lastPrinted>2008-11-10T14:14:45Z</cp:lastPrinted>
  <dcterms:created xsi:type="dcterms:W3CDTF">2002-10-21T15:09:59Z</dcterms:created>
  <dcterms:modified xsi:type="dcterms:W3CDTF">2019-11-14T18:46:48Z</dcterms:modified>
</cp:coreProperties>
</file>